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puts" sheetId="1" r:id="rId4"/>
    <sheet state="visible" name="Week 1" sheetId="2" r:id="rId5"/>
    <sheet state="visible" name="Week 2" sheetId="3" r:id="rId6"/>
    <sheet state="visible" name="Sheet1" sheetId="4" r:id="rId7"/>
    <sheet state="visible" name="Week 3" sheetId="5" r:id="rId8"/>
    <sheet state="visible" name="Week 4" sheetId="6" r:id="rId9"/>
    <sheet state="visible" name="Week 5" sheetId="7" r:id="rId10"/>
    <sheet state="visible" name="Week 6" sheetId="8" r:id="rId11"/>
  </sheets>
  <definedNames/>
  <calcPr/>
</workbook>
</file>

<file path=xl/sharedStrings.xml><?xml version="1.0" encoding="utf-8"?>
<sst xmlns="http://schemas.openxmlformats.org/spreadsheetml/2006/main" count="603" uniqueCount="113">
  <si>
    <t>To Save: File --&gt; Make a Copy | Thanks, FitFrek.com</t>
  </si>
  <si>
    <t>Week 1 - Muscular Conditioning (W/ Moderate Difficulty)</t>
  </si>
  <si>
    <t>Week 2 - Muscular Conditioning/Hypertrophy (W/ Higher Difficulty)</t>
  </si>
  <si>
    <t>Candito 6 Week Strength Program</t>
  </si>
  <si>
    <t>Options</t>
  </si>
  <si>
    <t>Weight</t>
  </si>
  <si>
    <t>Upper Back #1 (Horizontal pull)</t>
  </si>
  <si>
    <t>Shoulders</t>
  </si>
  <si>
    <t>Upper Back #2 (vertical pull)</t>
  </si>
  <si>
    <t>Complete the fields in blue, and excel will automatically formulate your workouts, each week is printable.</t>
  </si>
  <si>
    <t>kg</t>
  </si>
  <si>
    <t>Dumbbell Row</t>
  </si>
  <si>
    <t>Seated Dumbbell OHP</t>
  </si>
  <si>
    <t>Weighted Pull-up</t>
  </si>
  <si>
    <t>lb</t>
  </si>
  <si>
    <t>Barbell Row</t>
  </si>
  <si>
    <t>Standing Dumbbell OHP</t>
  </si>
  <si>
    <t>Weighted Chin-up</t>
  </si>
  <si>
    <t>Week</t>
  </si>
  <si>
    <t>Accessory 1</t>
  </si>
  <si>
    <t>Accessory 2</t>
  </si>
  <si>
    <t>What date do you want to start the Program?</t>
  </si>
  <si>
    <t>Set 1</t>
  </si>
  <si>
    <t>Set 2</t>
  </si>
  <si>
    <t>Set 3</t>
  </si>
  <si>
    <t>Set 4</t>
  </si>
  <si>
    <t>Machine Row</t>
  </si>
  <si>
    <t>Military Press</t>
  </si>
  <si>
    <t>Squat</t>
  </si>
  <si>
    <t>Lat Pulldown</t>
  </si>
  <si>
    <t>Warm Up</t>
  </si>
  <si>
    <t>Squats (60%, 3x8)</t>
  </si>
  <si>
    <t>Paused Squats (60%, 3x3)</t>
  </si>
  <si>
    <t>Date</t>
  </si>
  <si>
    <t>Lateral Dumbell Raise</t>
  </si>
  <si>
    <t>Squats (70%, 3x8)</t>
  </si>
  <si>
    <t>Paused Squats (70%, 3x3)</t>
  </si>
  <si>
    <t>Paused Squats (80%, 3x2)</t>
  </si>
  <si>
    <t>Do you track your weights in kilograms or pounds?</t>
  </si>
  <si>
    <t>Paused Squats (90%, 2x2)</t>
  </si>
  <si>
    <t>xMR10</t>
  </si>
  <si>
    <t>Weights in</t>
  </si>
  <si>
    <t>Extra Volume Squats - Add 5 lbs or 2.5 kg if using kg plates, then perform 5 sets x 3 reps each set with 60 seconds rest between sets.</t>
  </si>
  <si>
    <t>x6</t>
  </si>
  <si>
    <t>Week 3 - Linear Max OT Phase</t>
  </si>
  <si>
    <t>Paused Squats (95%, 2x1)</t>
  </si>
  <si>
    <t>Note - If you were not able to complete a minimum of 8 reps on the MR10 set, reduce max entered by 2.5% moving forward.</t>
  </si>
  <si>
    <t>What are your 1RM's for the following lifts?</t>
  </si>
  <si>
    <t>Still complete the 5 sets of 3 reps regardless even if you do perform less than 8 reps on the MR10 set.</t>
  </si>
  <si>
    <t>Deadlift</t>
  </si>
  <si>
    <t>Bench Press</t>
  </si>
  <si>
    <t>Deadlift Variation</t>
  </si>
  <si>
    <t>x8</t>
  </si>
  <si>
    <t>x4-6</t>
  </si>
  <si>
    <t>Optional Exercise 1</t>
  </si>
  <si>
    <t>Optional Exercise 2</t>
  </si>
  <si>
    <t>Conventional Deadlift (65-70%, 3x5)</t>
  </si>
  <si>
    <t>x3-6</t>
  </si>
  <si>
    <t>Conventional Deadlift (75-80%, 4x3)</t>
  </si>
  <si>
    <t>Paused Sumo (70%, 2x4)</t>
  </si>
  <si>
    <t>No Accessory Lifts</t>
  </si>
  <si>
    <t>Paused Sumo (80%, 3x3)</t>
  </si>
  <si>
    <t>Deficit Paused (70%, 3x3)</t>
  </si>
  <si>
    <t>Choose Your Preferred Accessory Exercises</t>
  </si>
  <si>
    <t>Paused Sumo (85-90%, 3x2)</t>
  </si>
  <si>
    <t>Upper Back Exercise #1 (horizontal pull)</t>
  </si>
  <si>
    <t>Paused Sumo (90%, 2x2)</t>
  </si>
  <si>
    <t>Deficit Paused (75%, 3x3)</t>
  </si>
  <si>
    <t>Shoulder Exercise</t>
  </si>
  <si>
    <t>Upper Back Exercise #2 (vertical pull)</t>
  </si>
  <si>
    <t>Larsen Press (70%, 3x5)</t>
  </si>
  <si>
    <t>Closed-Grip (60%, 3x8)</t>
  </si>
  <si>
    <t>Additional Information</t>
  </si>
  <si>
    <t>x10</t>
  </si>
  <si>
    <t>Larsen Press (80%, 4x4)</t>
  </si>
  <si>
    <t>Closed-Grip (70%, 3x5)</t>
  </si>
  <si>
    <t>MR = Max Reps</t>
  </si>
  <si>
    <t>Paused Bench (85%, 3x3)</t>
  </si>
  <si>
    <t>Larsen Press (80%, 3x2)</t>
  </si>
  <si>
    <t>MR10 = Max Reps but no more than 10.</t>
  </si>
  <si>
    <t>Paused Bench (90%, 3x2)</t>
  </si>
  <si>
    <t>Deadlift Variation = Stiff Legged DL, Snatch Grip DL, Deficit DL, or Pause DL.</t>
  </si>
  <si>
    <t>Paused Bench (95 - 97.5%, 3x1)</t>
  </si>
  <si>
    <t>If you ever fail a required rep, reduce your max by 2.5%.</t>
  </si>
  <si>
    <t>x12</t>
  </si>
  <si>
    <t>x6-8</t>
  </si>
  <si>
    <t>x8-12</t>
  </si>
  <si>
    <t>No Optional Exercises</t>
  </si>
  <si>
    <t>Back Off Squats - Reduce weight by 10 lbs or 5 kg if using kg plates.  Then proceed with the following:</t>
  </si>
  <si>
    <t>If you were able to complete 10 reps on the MR10 set, perform 10 sets of 3 reps per set, with 60 seconds rest between sets.</t>
  </si>
  <si>
    <t>If you completed 8-9 reps on the MR10 set, perform 8 sets of 3 reps per set, with 60 seconds rest between sets.</t>
  </si>
  <si>
    <t>If you completed 7 reps on the MR 10 set, perform 5 sets of 3 reps per set, with 60 seconds rest between sets.</t>
  </si>
  <si>
    <t>If you completed less than 7 reps, skip back off sets entirely and reduce your entered 1 rep max by at least 2.5% for following weeks.</t>
  </si>
  <si>
    <t>xMR</t>
  </si>
  <si>
    <t>Week 4 - Heavy Weight Acclimation</t>
  </si>
  <si>
    <t>Week 5 - High Intensity Strength</t>
  </si>
  <si>
    <t>x1-4</t>
  </si>
  <si>
    <t>x3</t>
  </si>
  <si>
    <t>x4</t>
  </si>
  <si>
    <t>x2</t>
  </si>
  <si>
    <t>Optional Lower Body</t>
  </si>
  <si>
    <t>x1-2</t>
  </si>
  <si>
    <t>x2-4</t>
  </si>
  <si>
    <t>For Week 6 You Have 3 Options</t>
  </si>
  <si>
    <t>1.  Skip Week 6.  Just use projected one rep max from last week's 1-4 rep set.  Start next cycle.</t>
  </si>
  <si>
    <t>2.  Use projected max for next cycle, but take a deload week (repeat week 1 but skip last upper workout).</t>
  </si>
  <si>
    <t>3.  Take this 6th week to actually find your 1 rep max.  Then either deload or start new cycle.</t>
  </si>
  <si>
    <t>Determining Projected Max</t>
  </si>
  <si>
    <t>Take what you lifted in week 5, and multiply by 1.03 if you completed 2 reps, 1.06 if 3 reps, and 1.09 if 4 reps.</t>
  </si>
  <si>
    <t>Enter your new 1RM's below to see your progress!</t>
  </si>
  <si>
    <t>Old 1RM</t>
  </si>
  <si>
    <t>New 1RM</t>
  </si>
  <si>
    <t>Increase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</si>
</sst>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dd\,\ mmmm\ d\,\ yy"/>
    <numFmt numFmtId="165" formatCode="m/d/yyyy"/>
    <numFmt numFmtId="166" formatCode="#,##0.###############"/>
  </numFmts>
  <fonts count="12">
    <font>
      <sz val="10.0"/>
      <color rgb="FF000000"/>
      <name val="Arial"/>
    </font>
    <font>
      <b/>
      <color rgb="FFFFFFFF"/>
      <name val="Arial"/>
    </font>
    <font>
      <b/>
      <sz val="14.0"/>
      <color rgb="FF000000"/>
      <name val="Calibri"/>
    </font>
    <font/>
    <font>
      <name val="Arial"/>
    </font>
    <font>
      <sz val="11.0"/>
      <color rgb="FF000000"/>
      <name val="Calibri"/>
    </font>
    <font>
      <b/>
      <sz val="11.0"/>
      <color rgb="FF000000"/>
      <name val="Calibri"/>
    </font>
    <font>
      <b/>
    </font>
    <font>
      <sz val="11.0"/>
      <color rgb="FF0070C0"/>
      <name val="Calibri"/>
    </font>
    <font>
      <sz val="11.0"/>
      <name val="&quot;Noto Sans&quot;"/>
    </font>
    <font>
      <b/>
      <sz val="11.0"/>
      <color rgb="FF1A1A1B"/>
      <name val="&quot;Noto Sans&quot;"/>
    </font>
    <font>
      <sz val="11.0"/>
      <color rgb="FF1A1A1B"/>
      <name val="&quot;Noto Sans&quot;"/>
    </font>
  </fonts>
  <fills count="5">
    <fill>
      <patternFill patternType="none"/>
    </fill>
    <fill>
      <patternFill patternType="lightGray"/>
    </fill>
    <fill>
      <patternFill patternType="solid">
        <fgColor rgb="FFCC0000"/>
        <bgColor rgb="FFCC00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6">
    <border/>
    <border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top style="thin">
        <color rgb="FF000000"/>
      </top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1"/>
    </xf>
    <xf borderId="1" fillId="2" fontId="1" numFmtId="0" xfId="0" applyAlignment="1" applyBorder="1" applyFill="1" applyFont="1">
      <alignment readingOrder="0" shrinkToFit="0" vertical="bottom" wrapText="1"/>
    </xf>
    <xf borderId="2" fillId="0" fontId="2" numFmtId="0" xfId="0" applyAlignment="1" applyBorder="1" applyFont="1">
      <alignment horizontal="center" shrinkToFit="0" vertical="center" wrapText="0"/>
    </xf>
    <xf borderId="3" fillId="0" fontId="3" numFmtId="0" xfId="0" applyAlignment="1" applyBorder="1" applyFont="1">
      <alignment shrinkToFit="0" wrapText="1"/>
    </xf>
    <xf borderId="1" fillId="0" fontId="3" numFmtId="0" xfId="0" applyAlignment="1" applyBorder="1" applyFont="1">
      <alignment shrinkToFit="0" wrapText="1"/>
    </xf>
    <xf borderId="4" fillId="0" fontId="3" numFmtId="0" xfId="0" applyAlignment="1" applyBorder="1" applyFont="1">
      <alignment shrinkToFit="0" wrapText="1"/>
    </xf>
    <xf borderId="1" fillId="0" fontId="4" numFmtId="0" xfId="0" applyAlignment="1" applyBorder="1" applyFont="1">
      <alignment shrinkToFit="0" vertical="bottom" wrapText="1"/>
    </xf>
    <xf borderId="5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shrinkToFit="0" vertical="bottom" wrapText="1"/>
    </xf>
    <xf borderId="6" fillId="0" fontId="5" numFmtId="0" xfId="0" applyAlignment="1" applyBorder="1" applyFont="1">
      <alignment horizontal="center" shrinkToFit="0" vertical="center" wrapText="0"/>
    </xf>
    <xf borderId="0" fillId="0" fontId="5" numFmtId="0" xfId="0" applyAlignment="1" applyFont="1">
      <alignment shrinkToFit="0" vertical="center" wrapText="0"/>
    </xf>
    <xf borderId="5" fillId="0" fontId="5" numFmtId="0" xfId="0" applyAlignment="1" applyBorder="1" applyFont="1">
      <alignment horizontal="center" shrinkToFit="0" vertical="center" wrapText="0"/>
    </xf>
    <xf borderId="0" fillId="0" fontId="6" numFmtId="164" xfId="0" applyAlignment="1" applyFont="1" applyNumberFormat="1">
      <alignment shrinkToFit="0" vertical="center" wrapText="0"/>
    </xf>
    <xf borderId="7" fillId="0" fontId="5" numFmtId="0" xfId="0" applyAlignment="1" applyBorder="1" applyFont="1">
      <alignment shrinkToFit="0" vertical="center" wrapText="0"/>
    </xf>
    <xf borderId="0" fillId="0" fontId="5" numFmtId="0" xfId="0" applyAlignment="1" applyFont="1">
      <alignment horizontal="center" shrinkToFit="0" vertical="center" wrapText="0"/>
    </xf>
    <xf borderId="7" fillId="0" fontId="5" numFmtId="165" xfId="0" applyAlignment="1" applyBorder="1" applyFont="1" applyNumberFormat="1">
      <alignment shrinkToFit="0" vertical="center" wrapText="0"/>
    </xf>
    <xf borderId="0" fillId="0" fontId="7" numFmtId="0" xfId="0" applyAlignment="1" applyFont="1">
      <alignment horizontal="center" readingOrder="0" shrinkToFit="0" wrapText="1"/>
    </xf>
    <xf borderId="8" fillId="0" fontId="5" numFmtId="0" xfId="0" applyAlignment="1" applyBorder="1" applyFont="1">
      <alignment shrinkToFit="0" vertical="center" wrapText="0"/>
    </xf>
    <xf borderId="0" fillId="0" fontId="6" numFmtId="0" xfId="0" applyAlignment="1" applyFont="1">
      <alignment shrinkToFit="0" vertical="center" wrapText="0"/>
    </xf>
    <xf borderId="2" fillId="0" fontId="5" numFmtId="0" xfId="0" applyAlignment="1" applyBorder="1" applyFont="1">
      <alignment shrinkToFit="0" vertical="center" wrapText="0"/>
    </xf>
    <xf borderId="4" fillId="0" fontId="5" numFmtId="0" xfId="0" applyAlignment="1" applyBorder="1" applyFont="1">
      <alignment shrinkToFit="0" vertical="center" wrapText="0"/>
    </xf>
    <xf borderId="9" fillId="0" fontId="8" numFmtId="164" xfId="0" applyAlignment="1" applyBorder="1" applyFont="1" applyNumberFormat="1">
      <alignment horizontal="center" readingOrder="0" shrinkToFit="0" vertical="center" wrapText="0"/>
    </xf>
    <xf borderId="3" fillId="0" fontId="5" numFmtId="0" xfId="0" applyAlignment="1" applyBorder="1" applyFont="1">
      <alignment shrinkToFit="0" vertical="center" wrapText="0"/>
    </xf>
    <xf borderId="10" fillId="0" fontId="5" numFmtId="0" xfId="0" applyAlignment="1" applyBorder="1" applyFont="1">
      <alignment shrinkToFit="0" vertical="center" wrapText="0"/>
    </xf>
    <xf borderId="0" fillId="0" fontId="3" numFmtId="0" xfId="0" applyAlignment="1" applyFont="1">
      <alignment horizontal="left" readingOrder="0" shrinkToFit="0" wrapText="1"/>
    </xf>
    <xf borderId="11" fillId="0" fontId="5" numFmtId="165" xfId="0" applyAlignment="1" applyBorder="1" applyFont="1" applyNumberFormat="1">
      <alignment shrinkToFit="0" vertical="center" wrapText="0"/>
    </xf>
    <xf borderId="6" fillId="0" fontId="5" numFmtId="0" xfId="0" applyAlignment="1" applyBorder="1" applyFont="1">
      <alignment shrinkToFit="0" vertical="center" wrapText="0"/>
    </xf>
    <xf borderId="0" fillId="0" fontId="5" numFmtId="165" xfId="0" applyAlignment="1" applyFont="1" applyNumberFormat="1">
      <alignment shrinkToFit="0" vertical="center" wrapText="0"/>
    </xf>
    <xf borderId="5" fillId="0" fontId="8" numFmtId="165" xfId="0" applyAlignment="1" applyBorder="1" applyFont="1" applyNumberFormat="1">
      <alignment horizontal="center" shrinkToFit="0" vertical="center" wrapText="0"/>
    </xf>
    <xf borderId="0" fillId="0" fontId="3" numFmtId="0" xfId="0" applyAlignment="1" applyFont="1">
      <alignment horizontal="left" shrinkToFit="0" wrapText="1"/>
    </xf>
    <xf borderId="0" fillId="0" fontId="6" numFmtId="165" xfId="0" applyAlignment="1" applyFont="1" applyNumberFormat="1">
      <alignment shrinkToFit="0" vertical="center" wrapText="0"/>
    </xf>
    <xf borderId="7" fillId="0" fontId="8" numFmtId="165" xfId="0" applyAlignment="1" applyBorder="1" applyFont="1" applyNumberFormat="1">
      <alignment horizontal="center" shrinkToFit="0" vertical="center" wrapText="0"/>
    </xf>
    <xf borderId="12" fillId="0" fontId="5" numFmtId="0" xfId="0" applyAlignment="1" applyBorder="1" applyFont="1">
      <alignment shrinkToFit="0" vertical="center" wrapText="0"/>
    </xf>
    <xf borderId="13" fillId="0" fontId="5" numFmtId="0" xfId="0" applyAlignment="1" applyBorder="1" applyFont="1">
      <alignment shrinkToFit="0" vertical="center" wrapText="0"/>
    </xf>
    <xf borderId="12" fillId="3" fontId="5" numFmtId="0" xfId="0" applyAlignment="1" applyBorder="1" applyFill="1" applyFont="1">
      <alignment shrinkToFit="0" vertical="center" wrapText="0"/>
    </xf>
    <xf borderId="13" fillId="3" fontId="5" numFmtId="0" xfId="0" applyAlignment="1" applyBorder="1" applyFill="1" applyFont="1">
      <alignment shrinkToFit="0" vertical="center" wrapText="0"/>
    </xf>
    <xf borderId="14" fillId="3" fontId="5" numFmtId="0" xfId="0" applyAlignment="1" applyBorder="1" applyFill="1" applyFont="1">
      <alignment shrinkToFit="0" vertical="center" wrapText="0"/>
    </xf>
    <xf borderId="9" fillId="0" fontId="8" numFmtId="0" xfId="0" applyAlignment="1" applyBorder="1" applyFont="1">
      <alignment horizontal="center" readingOrder="0" shrinkToFit="0" vertical="center" wrapText="0"/>
    </xf>
    <xf borderId="15" fillId="0" fontId="0" numFmtId="0" xfId="0" applyAlignment="1" applyBorder="1" applyFont="1">
      <alignment shrinkToFit="0" wrapText="1"/>
    </xf>
    <xf borderId="16" fillId="0" fontId="3" numFmtId="0" xfId="0" applyAlignment="1" applyBorder="1" applyFont="1">
      <alignment shrinkToFit="0" wrapText="1"/>
    </xf>
    <xf borderId="0" fillId="4" fontId="9" numFmtId="0" xfId="0" applyAlignment="1" applyFill="1" applyFont="1">
      <alignment horizontal="left" readingOrder="0" shrinkToFit="0" wrapText="1"/>
    </xf>
    <xf borderId="17" fillId="0" fontId="3" numFmtId="0" xfId="0" applyAlignment="1" applyBorder="1" applyFont="1">
      <alignment shrinkToFit="0" wrapText="1"/>
    </xf>
    <xf borderId="0" fillId="0" fontId="5" numFmtId="0" xfId="0" applyAlignment="1" applyFont="1">
      <alignment horizontal="left" shrinkToFit="0" vertical="center" wrapText="0"/>
    </xf>
    <xf borderId="7" fillId="0" fontId="5" numFmtId="0" xfId="0" applyAlignment="1" applyBorder="1" applyFont="1">
      <alignment horizontal="center" shrinkToFit="0" vertical="center" wrapText="0"/>
    </xf>
    <xf borderId="18" fillId="0" fontId="5" numFmtId="0" xfId="0" applyAlignment="1" applyBorder="1" applyFont="1">
      <alignment shrinkToFit="0" vertical="center" wrapText="0"/>
    </xf>
    <xf borderId="11" fillId="0" fontId="5" numFmtId="0" xfId="0" applyAlignment="1" applyBorder="1" applyFont="1">
      <alignment shrinkToFit="0" vertical="center" wrapText="0"/>
    </xf>
    <xf borderId="19" fillId="0" fontId="5" numFmtId="0" xfId="0" applyAlignment="1" applyBorder="1" applyFont="1">
      <alignment shrinkToFit="0" vertical="center" wrapText="0"/>
    </xf>
    <xf borderId="20" fillId="0" fontId="5" numFmtId="0" xfId="0" applyAlignment="1" applyBorder="1" applyFont="1">
      <alignment shrinkToFit="0" vertical="center" wrapText="0"/>
    </xf>
    <xf borderId="19" fillId="3" fontId="5" numFmtId="0" xfId="0" applyAlignment="1" applyBorder="1" applyFill="1" applyFont="1">
      <alignment shrinkToFit="0" vertical="center" wrapText="0"/>
    </xf>
    <xf borderId="21" fillId="3" fontId="5" numFmtId="0" xfId="0" applyAlignment="1" applyBorder="1" applyFill="1" applyFont="1">
      <alignment shrinkToFit="0" vertical="center" wrapText="0"/>
    </xf>
    <xf borderId="6" fillId="0" fontId="5" numFmtId="165" xfId="0" applyAlignment="1" applyBorder="1" applyFont="1" applyNumberFormat="1">
      <alignment shrinkToFit="0" vertical="center" wrapText="0"/>
    </xf>
    <xf borderId="22" fillId="0" fontId="5" numFmtId="0" xfId="0" applyAlignment="1" applyBorder="1" applyFont="1">
      <alignment shrinkToFit="0" vertical="center" wrapText="0"/>
    </xf>
    <xf borderId="23" fillId="0" fontId="5" numFmtId="0" xfId="0" applyAlignment="1" applyBorder="1" applyFont="1">
      <alignment shrinkToFit="0" vertical="center" wrapText="0"/>
    </xf>
    <xf borderId="0" fillId="4" fontId="10" numFmtId="0" xfId="0" applyAlignment="1" applyFill="1" applyFont="1">
      <alignment horizontal="center" readingOrder="0" shrinkToFit="0" wrapText="1"/>
    </xf>
    <xf borderId="24" fillId="0" fontId="5" numFmtId="0" xfId="0" applyAlignment="1" applyBorder="1" applyFont="1">
      <alignment shrinkToFit="0" vertical="center" wrapText="0"/>
    </xf>
    <xf borderId="20" fillId="3" fontId="5" numFmtId="0" xfId="0" applyAlignment="1" applyBorder="1" applyFill="1" applyFont="1">
      <alignment shrinkToFit="0" vertical="center" wrapText="0"/>
    </xf>
    <xf borderId="0" fillId="4" fontId="11" numFmtId="0" xfId="0" applyAlignment="1" applyFill="1" applyFont="1">
      <alignment horizontal="left" readingOrder="0" shrinkToFit="0" wrapText="1"/>
    </xf>
    <xf borderId="23" fillId="3" fontId="5" numFmtId="0" xfId="0" applyAlignment="1" applyBorder="1" applyFill="1" applyFont="1">
      <alignment shrinkToFit="0" vertical="center" wrapText="0"/>
    </xf>
    <xf borderId="0" fillId="4" fontId="11" numFmtId="0" xfId="0" applyAlignment="1" applyFill="1" applyFont="1">
      <alignment horizontal="left" shrinkToFit="0" wrapText="1"/>
    </xf>
    <xf borderId="22" fillId="3" fontId="5" numFmtId="0" xfId="0" applyAlignment="1" applyBorder="1" applyFill="1" applyFont="1">
      <alignment shrinkToFit="0" vertical="center" wrapText="0"/>
    </xf>
    <xf borderId="25" fillId="0" fontId="5" numFmtId="0" xfId="0" applyAlignment="1" applyBorder="1" applyFont="1">
      <alignment horizontal="center" shrinkToFit="0" vertical="center" wrapText="0"/>
    </xf>
    <xf borderId="26" fillId="0" fontId="5" numFmtId="0" xfId="0" applyAlignment="1" applyBorder="1" applyFont="1">
      <alignment shrinkToFit="0" vertical="center" wrapText="0"/>
    </xf>
    <xf borderId="27" fillId="0" fontId="8" numFmtId="0" xfId="0" applyAlignment="1" applyBorder="1" applyFont="1">
      <alignment horizontal="center" readingOrder="0" shrinkToFit="0" vertical="center" wrapText="0"/>
    </xf>
    <xf borderId="28" fillId="0" fontId="5" numFmtId="0" xfId="0" applyAlignment="1" applyBorder="1" applyFont="1">
      <alignment shrinkToFit="0" vertical="center" wrapText="0"/>
    </xf>
    <xf borderId="29" fillId="0" fontId="5" numFmtId="0" xfId="0" applyAlignment="1" applyBorder="1" applyFont="1">
      <alignment shrinkToFit="0" vertical="center" wrapText="0"/>
    </xf>
    <xf borderId="30" fillId="3" fontId="5" numFmtId="0" xfId="0" applyAlignment="1" applyBorder="1" applyFill="1" applyFont="1">
      <alignment shrinkToFit="0" vertical="center" wrapText="0"/>
    </xf>
    <xf borderId="24" fillId="3" fontId="5" numFmtId="0" xfId="0" applyAlignment="1" applyBorder="1" applyFill="1" applyFont="1">
      <alignment shrinkToFit="0" vertical="center" wrapText="0"/>
    </xf>
    <xf borderId="29" fillId="0" fontId="5" numFmtId="0" xfId="0" applyAlignment="1" applyBorder="1" applyFont="1">
      <alignment horizontal="center" shrinkToFit="0" vertical="center" wrapText="0"/>
    </xf>
    <xf borderId="7" fillId="0" fontId="0" numFmtId="0" xfId="0" applyAlignment="1" applyBorder="1" applyFont="1">
      <alignment shrinkToFit="0" wrapText="1"/>
    </xf>
    <xf borderId="15" fillId="0" fontId="5" numFmtId="0" xfId="0" applyAlignment="1" applyBorder="1" applyFont="1">
      <alignment shrinkToFit="0" vertical="center" wrapText="0"/>
    </xf>
    <xf borderId="12" fillId="4" fontId="5" numFmtId="0" xfId="0" applyAlignment="1" applyBorder="1" applyFill="1" applyFont="1">
      <alignment shrinkToFit="0" vertical="center" wrapText="0"/>
    </xf>
    <xf borderId="13" fillId="4" fontId="5" numFmtId="0" xfId="0" applyAlignment="1" applyBorder="1" applyFill="1" applyFont="1">
      <alignment shrinkToFit="0" vertical="center" wrapText="0"/>
    </xf>
    <xf borderId="31" fillId="3" fontId="0" numFmtId="0" xfId="0" applyAlignment="1" applyBorder="1" applyFill="1" applyFont="1">
      <alignment shrinkToFit="0" wrapText="1"/>
    </xf>
    <xf borderId="32" fillId="3" fontId="0" numFmtId="0" xfId="0" applyAlignment="1" applyBorder="1" applyFill="1" applyFont="1">
      <alignment shrinkToFit="0" wrapText="1"/>
    </xf>
    <xf borderId="5" fillId="0" fontId="3" numFmtId="0" xfId="0" applyAlignment="1" applyBorder="1" applyFont="1">
      <alignment shrinkToFit="0" wrapText="1"/>
    </xf>
    <xf borderId="26" fillId="0" fontId="0" numFmtId="0" xfId="0" applyAlignment="1" applyBorder="1" applyFont="1">
      <alignment shrinkToFit="0" wrapText="1"/>
    </xf>
    <xf borderId="25" fillId="0" fontId="5" numFmtId="0" xfId="0" applyAlignment="1" applyBorder="1" applyFont="1">
      <alignment shrinkToFit="0" vertical="center" wrapText="0"/>
    </xf>
    <xf borderId="25" fillId="0" fontId="3" numFmtId="0" xfId="0" applyAlignment="1" applyBorder="1" applyFont="1">
      <alignment shrinkToFit="0" wrapText="1"/>
    </xf>
    <xf borderId="11" fillId="0" fontId="0" numFmtId="0" xfId="0" applyAlignment="1" applyBorder="1" applyFont="1">
      <alignment shrinkToFit="0" wrapText="1"/>
    </xf>
    <xf borderId="27" fillId="0" fontId="5" numFmtId="0" xfId="0" applyAlignment="1" applyBorder="1" applyFont="1">
      <alignment shrinkToFit="0" vertical="center" wrapText="0"/>
    </xf>
    <xf borderId="27" fillId="0" fontId="5" numFmtId="0" xfId="0" applyAlignment="1" applyBorder="1" applyFont="1">
      <alignment horizontal="center" shrinkToFit="0" vertical="center" wrapText="0"/>
    </xf>
    <xf borderId="33" fillId="0" fontId="0" numFmtId="0" xfId="0" applyAlignment="1" applyBorder="1" applyFont="1">
      <alignment shrinkToFit="0" wrapText="1"/>
    </xf>
    <xf borderId="27" fillId="0" fontId="8" numFmtId="0" xfId="0" applyAlignment="1" applyBorder="1" applyFont="1">
      <alignment shrinkToFit="0" vertical="center" wrapText="0"/>
    </xf>
    <xf borderId="27" fillId="0" fontId="0" numFmtId="166" xfId="0" applyAlignment="1" applyBorder="1" applyFont="1" applyNumberFormat="1">
      <alignment shrinkToFit="0" wrapText="1"/>
    </xf>
    <xf borderId="34" fillId="0" fontId="5" numFmtId="0" xfId="0" applyAlignment="1" applyBorder="1" applyFont="1">
      <alignment shrinkToFit="0" vertical="center" wrapText="0"/>
    </xf>
    <xf borderId="28" fillId="0" fontId="0" numFmtId="0" xfId="0" applyAlignment="1" applyBorder="1" applyFont="1">
      <alignment shrinkToFit="0" wrapText="1"/>
    </xf>
    <xf borderId="35" fillId="0" fontId="8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38.13"/>
    <col customWidth="1" min="2" max="2" width="21.38"/>
    <col customWidth="1" min="3" max="10" width="8.5"/>
    <col customWidth="1" hidden="1" min="11" max="14" width="20.63"/>
    <col customWidth="1" min="15" max="27" width="9.13"/>
  </cols>
  <sheetData>
    <row r="1" ht="17.25" customHeight="1">
      <c r="A1" s="1" t="s">
        <v>0</v>
      </c>
      <c r="B1" s="4"/>
      <c r="C1" s="4"/>
      <c r="D1" s="4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24.75" customHeight="1">
      <c r="A2" s="2" t="s">
        <v>3</v>
      </c>
      <c r="B2" s="3"/>
      <c r="C2" s="3"/>
      <c r="D2" s="3"/>
      <c r="E2" s="3"/>
      <c r="F2" s="3"/>
      <c r="G2" s="3"/>
      <c r="H2" s="5"/>
      <c r="I2" s="9"/>
      <c r="J2" s="10"/>
      <c r="K2" s="10" t="s">
        <v>4</v>
      </c>
      <c r="L2" s="10"/>
      <c r="M2" s="10"/>
      <c r="N2" s="10"/>
    </row>
    <row r="3" ht="17.25" customHeight="1">
      <c r="A3" s="7"/>
      <c r="B3" s="11"/>
      <c r="C3" s="7"/>
      <c r="D3" s="7"/>
      <c r="E3" s="7"/>
      <c r="F3" s="7"/>
      <c r="G3" s="7"/>
      <c r="H3" s="7"/>
      <c r="I3" s="10"/>
      <c r="J3" s="10"/>
      <c r="K3" s="10" t="s">
        <v>5</v>
      </c>
      <c r="L3" s="10" t="s">
        <v>6</v>
      </c>
      <c r="M3" s="10" t="s">
        <v>7</v>
      </c>
      <c r="N3" s="10" t="s">
        <v>8</v>
      </c>
    </row>
    <row r="4" ht="17.25" customHeight="1">
      <c r="A4" s="10" t="s">
        <v>9</v>
      </c>
      <c r="D4" s="10"/>
      <c r="E4" s="10"/>
      <c r="F4" s="10"/>
      <c r="G4" s="10"/>
      <c r="H4" s="10"/>
      <c r="I4" s="10"/>
      <c r="J4" s="10"/>
      <c r="K4" s="10" t="s">
        <v>10</v>
      </c>
      <c r="L4" s="10" t="s">
        <v>11</v>
      </c>
      <c r="M4" s="10" t="s">
        <v>12</v>
      </c>
      <c r="N4" s="10" t="s">
        <v>13</v>
      </c>
    </row>
    <row r="5" ht="17.25" customHeight="1">
      <c r="A5" s="10"/>
      <c r="B5" s="14"/>
      <c r="C5" s="10"/>
      <c r="D5" s="10"/>
      <c r="E5" s="10"/>
      <c r="F5" s="10"/>
      <c r="G5" s="10"/>
      <c r="H5" s="10"/>
      <c r="I5" s="10"/>
      <c r="J5" s="10"/>
      <c r="K5" s="10" t="s">
        <v>14</v>
      </c>
      <c r="L5" s="10" t="s">
        <v>15</v>
      </c>
      <c r="M5" s="10" t="s">
        <v>16</v>
      </c>
      <c r="N5" s="10" t="s">
        <v>17</v>
      </c>
      <c r="O5" s="16" t="s">
        <v>18</v>
      </c>
      <c r="P5" s="16" t="s">
        <v>19</v>
      </c>
      <c r="Q5" s="16" t="s">
        <v>20</v>
      </c>
    </row>
    <row r="6" ht="17.25" customHeight="1">
      <c r="A6" s="18" t="s">
        <v>21</v>
      </c>
      <c r="B6" s="21">
        <v>44767.0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26</v>
      </c>
      <c r="M6" s="10" t="s">
        <v>27</v>
      </c>
      <c r="N6" s="10" t="s">
        <v>29</v>
      </c>
      <c r="O6" s="24">
        <v>1.0</v>
      </c>
      <c r="P6" s="24" t="s">
        <v>31</v>
      </c>
      <c r="Q6" s="24" t="s">
        <v>32</v>
      </c>
    </row>
    <row r="7" ht="17.25" customHeight="1">
      <c r="A7" s="25" t="s">
        <v>33</v>
      </c>
      <c r="C7" s="26"/>
      <c r="D7" s="10"/>
      <c r="E7" s="18"/>
      <c r="F7" s="14"/>
      <c r="G7" s="10"/>
      <c r="H7" s="10"/>
      <c r="I7" s="10"/>
      <c r="J7" s="10"/>
      <c r="K7" s="10"/>
      <c r="L7" s="10"/>
      <c r="M7" s="10" t="s">
        <v>34</v>
      </c>
      <c r="N7" s="10"/>
      <c r="O7" s="24">
        <v>2.0</v>
      </c>
      <c r="P7" s="24" t="s">
        <v>35</v>
      </c>
      <c r="Q7" s="24" t="s">
        <v>36</v>
      </c>
    </row>
    <row r="8" ht="17.25" customHeight="1">
      <c r="A8" s="27"/>
      <c r="B8" s="28"/>
      <c r="C8" s="10"/>
      <c r="D8" s="10"/>
      <c r="E8" s="10"/>
      <c r="F8" s="14"/>
      <c r="G8" s="10"/>
      <c r="H8" s="10"/>
      <c r="I8" s="10"/>
      <c r="J8" s="10"/>
      <c r="K8" s="10"/>
      <c r="L8" s="10"/>
      <c r="M8" s="10"/>
      <c r="N8" s="10"/>
      <c r="O8" s="24">
        <v>3.0</v>
      </c>
      <c r="P8" s="24" t="s">
        <v>37</v>
      </c>
      <c r="Q8" s="29"/>
    </row>
    <row r="9" ht="17.25" customHeight="1">
      <c r="A9" s="30" t="s">
        <v>38</v>
      </c>
      <c r="B9" s="31"/>
      <c r="C9" s="10"/>
      <c r="D9" s="10"/>
      <c r="E9" s="10"/>
      <c r="F9" s="14"/>
      <c r="G9" s="10"/>
      <c r="H9" s="10"/>
      <c r="I9" s="10"/>
      <c r="J9" s="10"/>
      <c r="K9" s="10"/>
      <c r="L9" s="10"/>
      <c r="M9" s="10"/>
      <c r="N9" s="10"/>
      <c r="O9" s="24">
        <v>4.0</v>
      </c>
      <c r="P9" s="24" t="s">
        <v>39</v>
      </c>
      <c r="Q9" s="29"/>
    </row>
    <row r="10" ht="17.25" customHeight="1">
      <c r="A10" s="25" t="s">
        <v>41</v>
      </c>
      <c r="B10" s="37" t="s">
        <v>14</v>
      </c>
      <c r="C10" s="26"/>
      <c r="D10" s="10"/>
      <c r="E10" s="10"/>
      <c r="F10" s="14"/>
      <c r="G10" s="10"/>
      <c r="H10" s="10"/>
      <c r="I10" s="10"/>
      <c r="J10" s="10"/>
      <c r="K10" s="10"/>
      <c r="L10" s="10"/>
      <c r="M10" s="10"/>
      <c r="N10" s="10"/>
      <c r="O10" s="40">
        <v>5.0</v>
      </c>
      <c r="P10" s="40" t="s">
        <v>45</v>
      </c>
    </row>
    <row r="11" ht="17.25" customHeight="1">
      <c r="A11" s="27"/>
      <c r="B11" s="11"/>
      <c r="C11" s="10"/>
      <c r="D11" s="10"/>
      <c r="E11" s="42"/>
      <c r="F11" s="42"/>
      <c r="G11" s="10"/>
      <c r="H11" s="10"/>
      <c r="I11" s="10"/>
      <c r="J11" s="10"/>
      <c r="K11" s="10"/>
      <c r="L11" s="10"/>
      <c r="M11" s="10"/>
      <c r="N11" s="10"/>
    </row>
    <row r="12" ht="17.25" customHeight="1">
      <c r="A12" s="18" t="s">
        <v>47</v>
      </c>
      <c r="B12" s="4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ht="17.25" customHeight="1">
      <c r="A13" s="45" t="s">
        <v>50</v>
      </c>
      <c r="B13" s="37">
        <v>225.0</v>
      </c>
      <c r="C13" s="50" t="str">
        <f>B10</f>
        <v>lb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53" t="s">
        <v>18</v>
      </c>
      <c r="P13" s="53" t="s">
        <v>19</v>
      </c>
      <c r="Q13" s="53" t="s">
        <v>20</v>
      </c>
    </row>
    <row r="14" ht="17.25" customHeight="1">
      <c r="A14" s="45" t="s">
        <v>28</v>
      </c>
      <c r="B14" s="37">
        <v>275.0</v>
      </c>
      <c r="C14" s="50" t="str">
        <f>B10</f>
        <v>lb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56">
        <v>1.0</v>
      </c>
      <c r="P14" s="56" t="s">
        <v>56</v>
      </c>
      <c r="Q14" s="58"/>
    </row>
    <row r="15" ht="17.25" customHeight="1">
      <c r="A15" s="45" t="s">
        <v>49</v>
      </c>
      <c r="B15" s="37">
        <v>315.0</v>
      </c>
      <c r="C15" s="50" t="str">
        <f>B10</f>
        <v>lb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56">
        <v>2.0</v>
      </c>
      <c r="P15" s="56" t="s">
        <v>58</v>
      </c>
      <c r="Q15" s="56" t="s">
        <v>59</v>
      </c>
    </row>
    <row r="16" ht="17.25" customHeight="1">
      <c r="A16" s="10"/>
      <c r="B16" s="11"/>
      <c r="C16" s="10"/>
      <c r="D16" s="10"/>
      <c r="E16" s="18"/>
      <c r="F16" s="18"/>
      <c r="G16" s="10"/>
      <c r="H16" s="10"/>
      <c r="I16" s="10"/>
      <c r="J16" s="10"/>
      <c r="K16" s="10"/>
      <c r="L16" s="10"/>
      <c r="M16" s="10"/>
      <c r="N16" s="10"/>
      <c r="O16" s="56">
        <v>3.0</v>
      </c>
      <c r="P16" s="56" t="s">
        <v>61</v>
      </c>
      <c r="Q16" s="56" t="s">
        <v>62</v>
      </c>
    </row>
    <row r="17" ht="17.25" customHeight="1">
      <c r="A17" s="18" t="s">
        <v>63</v>
      </c>
      <c r="B17" s="6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56">
        <v>4.0</v>
      </c>
      <c r="P17" s="56" t="s">
        <v>64</v>
      </c>
      <c r="Q17" s="56" t="s">
        <v>62</v>
      </c>
    </row>
    <row r="18" ht="17.25" customHeight="1">
      <c r="A18" s="61" t="s">
        <v>65</v>
      </c>
      <c r="B18" s="62" t="s">
        <v>15</v>
      </c>
      <c r="C18" s="6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56">
        <v>5.0</v>
      </c>
      <c r="P18" s="56" t="s">
        <v>66</v>
      </c>
      <c r="Q18" s="56" t="s">
        <v>67</v>
      </c>
    </row>
    <row r="19" ht="17.25" customHeight="1">
      <c r="A19" s="61" t="s">
        <v>68</v>
      </c>
      <c r="B19" s="62" t="s">
        <v>27</v>
      </c>
      <c r="C19" s="6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ht="17.25" customHeight="1">
      <c r="A20" s="61" t="s">
        <v>69</v>
      </c>
      <c r="B20" s="62" t="s">
        <v>13</v>
      </c>
      <c r="C20" s="6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6" t="s">
        <v>18</v>
      </c>
      <c r="P20" s="16" t="s">
        <v>19</v>
      </c>
      <c r="Q20" s="16" t="s">
        <v>20</v>
      </c>
    </row>
    <row r="21" ht="17.25" customHeight="1">
      <c r="A21" s="10"/>
      <c r="B21" s="6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4">
        <v>1.0</v>
      </c>
      <c r="P21" s="24" t="s">
        <v>70</v>
      </c>
      <c r="Q21" s="24" t="s">
        <v>71</v>
      </c>
    </row>
    <row r="22" ht="18.0" customHeight="1">
      <c r="A22" s="18" t="s">
        <v>72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4">
        <v>2.0</v>
      </c>
      <c r="P22" s="24" t="s">
        <v>74</v>
      </c>
      <c r="Q22" s="24" t="s">
        <v>75</v>
      </c>
    </row>
    <row r="23" ht="17.25" customHeight="1">
      <c r="A23" s="10" t="s">
        <v>76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4">
        <v>3.0</v>
      </c>
      <c r="P23" s="24" t="s">
        <v>77</v>
      </c>
      <c r="Q23" s="24" t="s">
        <v>78</v>
      </c>
    </row>
    <row r="24" ht="18.0" customHeight="1">
      <c r="A24" s="10" t="s">
        <v>79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24">
        <v>4.0</v>
      </c>
      <c r="P24" s="24" t="s">
        <v>80</v>
      </c>
      <c r="Q24" s="29"/>
    </row>
    <row r="25" ht="18.0" customHeight="1">
      <c r="A25" s="10" t="s">
        <v>81</v>
      </c>
      <c r="G25" s="10"/>
      <c r="H25" s="10"/>
      <c r="I25" s="10"/>
      <c r="J25" s="10"/>
      <c r="K25" s="10"/>
      <c r="L25" s="10"/>
      <c r="M25" s="10"/>
      <c r="N25" s="10"/>
      <c r="O25" s="40">
        <v>5.0</v>
      </c>
      <c r="P25" s="40" t="s">
        <v>82</v>
      </c>
    </row>
    <row r="26" ht="18.0" customHeight="1">
      <c r="A26" s="10" t="s">
        <v>83</v>
      </c>
      <c r="F26" s="10"/>
      <c r="G26" s="10"/>
      <c r="H26" s="10"/>
      <c r="I26" s="10"/>
      <c r="J26" s="10"/>
      <c r="K26" s="10"/>
      <c r="L26" s="10"/>
      <c r="M26" s="10"/>
      <c r="N26" s="10"/>
    </row>
    <row r="27" ht="17.25" customHeight="1">
      <c r="A27" s="10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ht="17.25" customHeight="1">
      <c r="A28" s="10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7.25" customHeight="1">
      <c r="A29" s="10"/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ht="17.25" customHeight="1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ht="17.25" customHeight="1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ht="17.25" customHeight="1">
      <c r="A32" s="10"/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ht="17.25" customHeight="1">
      <c r="A33" s="10"/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ht="17.25" customHeight="1">
      <c r="A34" s="10"/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ht="17.25" customHeight="1">
      <c r="A35" s="10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ht="17.25" customHeight="1">
      <c r="A36" s="10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ht="17.25" customHeight="1">
      <c r="A37" s="10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ht="17.25" customHeight="1">
      <c r="A38" s="10"/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ht="17.25" customHeight="1">
      <c r="A39" s="10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ht="17.25" customHeight="1">
      <c r="A40" s="10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ht="17.25" customHeight="1">
      <c r="A41" s="10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ht="17.25" customHeight="1">
      <c r="A42" s="10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ht="17.25" customHeight="1">
      <c r="A43" s="10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ht="17.25" customHeight="1">
      <c r="A44" s="10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ht="17.25" customHeight="1">
      <c r="A45" s="10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ht="17.25" customHeight="1">
      <c r="A46" s="10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ht="17.25" customHeight="1">
      <c r="A47" s="10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ht="17.25" customHeight="1">
      <c r="A48" s="10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ht="17.25" customHeight="1">
      <c r="A49" s="10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ht="17.25" customHeight="1">
      <c r="A50" s="10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ht="17.25" customHeight="1">
      <c r="A51" s="10"/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ht="17.25" customHeight="1">
      <c r="A52" s="10"/>
      <c r="B52" s="1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ht="17.25" customHeight="1">
      <c r="A53" s="10"/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ht="17.25" customHeight="1">
      <c r="A54" s="10"/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ht="17.25" customHeight="1">
      <c r="A55" s="10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ht="17.25" customHeight="1">
      <c r="A56" s="10"/>
      <c r="B56" s="14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ht="17.25" customHeight="1">
      <c r="A57" s="10"/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ht="17.25" customHeight="1">
      <c r="A58" s="10"/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ht="17.25" customHeight="1">
      <c r="A59" s="10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ht="17.25" customHeight="1">
      <c r="A60" s="10"/>
      <c r="B60" s="1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ht="17.25" customHeight="1">
      <c r="A61" s="10"/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ht="17.25" customHeight="1">
      <c r="A62" s="10"/>
      <c r="B62" s="1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ht="17.25" customHeight="1">
      <c r="A63" s="10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ht="17.25" customHeight="1">
      <c r="A64" s="10"/>
      <c r="B64" s="14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ht="17.25" customHeight="1">
      <c r="A65" s="10"/>
      <c r="B65" s="14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ht="17.25" customHeight="1">
      <c r="A66" s="10"/>
      <c r="B66" s="14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ht="17.25" customHeight="1">
      <c r="A67" s="10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ht="17.25" customHeight="1">
      <c r="A68" s="10"/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ht="17.25" customHeight="1">
      <c r="A69" s="10"/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ht="17.25" customHeight="1">
      <c r="A70" s="10"/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ht="17.25" customHeight="1">
      <c r="A71" s="10"/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ht="17.25" customHeight="1">
      <c r="A72" s="10"/>
      <c r="B72" s="14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ht="17.25" customHeight="1">
      <c r="A73" s="10"/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ht="17.25" customHeight="1">
      <c r="A74" s="10"/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ht="17.25" customHeight="1">
      <c r="A75" s="10"/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ht="17.25" customHeight="1">
      <c r="A76" s="10"/>
      <c r="B76" s="14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ht="17.25" customHeight="1">
      <c r="A77" s="10"/>
      <c r="B77" s="14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ht="17.25" customHeight="1">
      <c r="A78" s="10"/>
      <c r="B78" s="14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ht="17.25" customHeight="1">
      <c r="A79" s="10"/>
      <c r="B79" s="14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ht="17.25" customHeight="1">
      <c r="A80" s="10"/>
      <c r="B80" s="1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ht="17.25" customHeight="1">
      <c r="A81" s="10"/>
      <c r="B81" s="14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ht="17.25" customHeight="1">
      <c r="A82" s="10"/>
      <c r="B82" s="14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ht="17.25" customHeight="1">
      <c r="A83" s="10"/>
      <c r="B83" s="14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ht="17.25" customHeight="1">
      <c r="A84" s="10"/>
      <c r="B84" s="14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ht="17.25" customHeight="1">
      <c r="A85" s="10"/>
      <c r="B85" s="14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ht="17.25" customHeight="1">
      <c r="A86" s="10"/>
      <c r="B86" s="14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ht="17.25" customHeight="1">
      <c r="A87" s="10"/>
      <c r="B87" s="14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ht="17.25" customHeight="1">
      <c r="A88" s="10"/>
      <c r="B88" s="14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ht="17.25" customHeight="1">
      <c r="A89" s="10"/>
      <c r="B89" s="14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ht="17.25" customHeight="1">
      <c r="A90" s="10"/>
      <c r="B90" s="14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ht="17.25" customHeight="1">
      <c r="A91" s="10"/>
      <c r="B91" s="14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ht="17.25" customHeight="1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ht="17.25" customHeight="1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ht="17.25" customHeight="1">
      <c r="A94" s="10"/>
      <c r="B94" s="14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ht="17.25" customHeight="1">
      <c r="A95" s="10"/>
      <c r="B95" s="14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ht="17.25" customHeight="1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ht="17.25" customHeight="1">
      <c r="A97" s="10"/>
      <c r="B97" s="14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ht="17.25" customHeight="1">
      <c r="A98" s="10"/>
      <c r="B98" s="14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ht="17.25" customHeight="1">
      <c r="A99" s="10"/>
      <c r="B99" s="14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ht="17.25" customHeight="1">
      <c r="A100" s="10"/>
      <c r="B100" s="14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ht="17.25" customHeight="1">
      <c r="A101" s="10"/>
      <c r="B101" s="14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ht="17.25" customHeight="1">
      <c r="A102" s="10"/>
      <c r="B102" s="14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ht="17.25" customHeight="1">
      <c r="A103" s="10"/>
      <c r="B103" s="14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ht="17.25" customHeight="1">
      <c r="A104" s="10"/>
      <c r="B104" s="14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ht="17.25" customHeight="1">
      <c r="A105" s="10"/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ht="17.25" customHeight="1">
      <c r="A106" s="10"/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ht="17.25" customHeight="1">
      <c r="A107" s="10"/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ht="17.25" customHeight="1">
      <c r="A108" s="10"/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ht="17.25" customHeight="1">
      <c r="A109" s="10"/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ht="17.25" customHeight="1">
      <c r="A110" s="10"/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ht="17.25" customHeight="1">
      <c r="A111" s="10"/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ht="17.25" customHeight="1">
      <c r="A112" s="10"/>
      <c r="B112" s="14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ht="17.25" customHeight="1">
      <c r="A113" s="10"/>
      <c r="B113" s="1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ht="17.25" customHeight="1">
      <c r="A114" s="10"/>
      <c r="B114" s="1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ht="17.25" customHeight="1">
      <c r="A115" s="10"/>
      <c r="B115" s="14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ht="17.25" customHeight="1">
      <c r="A116" s="10"/>
      <c r="B116" s="14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ht="17.25" customHeight="1">
      <c r="A117" s="10"/>
      <c r="B117" s="14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ht="17.25" customHeight="1">
      <c r="A118" s="10"/>
      <c r="B118" s="14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ht="17.25" customHeight="1">
      <c r="A119" s="10"/>
      <c r="B119" s="1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ht="17.25" customHeight="1">
      <c r="A120" s="10"/>
      <c r="B120" s="14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ht="17.25" customHeight="1">
      <c r="A121" s="10"/>
      <c r="B121" s="14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ht="17.25" customHeight="1">
      <c r="A122" s="10"/>
      <c r="B122" s="14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ht="17.25" customHeight="1">
      <c r="A123" s="10"/>
      <c r="B123" s="14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ht="17.25" customHeight="1">
      <c r="A124" s="10"/>
      <c r="B124" s="14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ht="17.25" customHeight="1">
      <c r="A125" s="10"/>
      <c r="B125" s="1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ht="17.25" customHeight="1">
      <c r="A126" s="10"/>
      <c r="B126" s="1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ht="17.25" customHeight="1">
      <c r="A127" s="10"/>
      <c r="B127" s="14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ht="17.25" customHeight="1">
      <c r="A128" s="10"/>
      <c r="B128" s="14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ht="17.25" customHeight="1">
      <c r="A129" s="10"/>
      <c r="B129" s="14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ht="17.25" customHeight="1">
      <c r="A130" s="10"/>
      <c r="B130" s="14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ht="17.25" customHeight="1">
      <c r="A131" s="10"/>
      <c r="B131" s="14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ht="17.25" customHeight="1">
      <c r="A132" s="10"/>
      <c r="B132" s="14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ht="17.25" customHeight="1">
      <c r="A133" s="10"/>
      <c r="B133" s="14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ht="17.25" customHeight="1">
      <c r="A134" s="10"/>
      <c r="B134" s="1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ht="17.25" customHeight="1">
      <c r="A135" s="10"/>
      <c r="B135" s="14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ht="17.25" customHeight="1">
      <c r="A136" s="10"/>
      <c r="B136" s="14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ht="17.25" customHeight="1">
      <c r="A137" s="10"/>
      <c r="B137" s="1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ht="17.25" customHeight="1">
      <c r="A138" s="10"/>
      <c r="B138" s="1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ht="17.25" customHeight="1">
      <c r="A139" s="10"/>
      <c r="B139" s="1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ht="17.25" customHeight="1">
      <c r="A140" s="10"/>
      <c r="B140" s="14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ht="17.25" customHeight="1">
      <c r="A141" s="10"/>
      <c r="B141" s="14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ht="17.25" customHeight="1">
      <c r="A142" s="10"/>
      <c r="B142" s="14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ht="17.25" customHeight="1">
      <c r="A143" s="10"/>
      <c r="B143" s="14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ht="17.25" customHeight="1">
      <c r="A144" s="10"/>
      <c r="B144" s="14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ht="17.25" customHeight="1">
      <c r="A145" s="10"/>
      <c r="B145" s="14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ht="17.25" customHeight="1">
      <c r="A146" s="10"/>
      <c r="B146" s="14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ht="17.25" customHeight="1">
      <c r="A147" s="10"/>
      <c r="B147" s="14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ht="17.25" customHeight="1">
      <c r="A148" s="10"/>
      <c r="B148" s="14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ht="17.25" customHeight="1">
      <c r="A149" s="10"/>
      <c r="B149" s="1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ht="17.25" customHeight="1">
      <c r="A150" s="10"/>
      <c r="B150" s="1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ht="17.25" customHeight="1">
      <c r="A151" s="10"/>
      <c r="B151" s="14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ht="17.25" customHeight="1">
      <c r="A152" s="10"/>
      <c r="B152" s="14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ht="17.25" customHeight="1">
      <c r="A153" s="10"/>
      <c r="B153" s="14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ht="17.25" customHeight="1">
      <c r="A154" s="10"/>
      <c r="B154" s="14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ht="17.25" customHeight="1">
      <c r="A155" s="10"/>
      <c r="B155" s="14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ht="17.25" customHeight="1">
      <c r="A156" s="10"/>
      <c r="B156" s="14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ht="17.25" customHeight="1">
      <c r="A157" s="10"/>
      <c r="B157" s="14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ht="17.25" customHeight="1">
      <c r="A158" s="10"/>
      <c r="B158" s="14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ht="17.25" customHeight="1">
      <c r="A159" s="10"/>
      <c r="B159" s="14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ht="17.25" customHeight="1">
      <c r="A160" s="10"/>
      <c r="B160" s="14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ht="17.25" customHeight="1">
      <c r="A161" s="10"/>
      <c r="B161" s="14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ht="17.25" customHeight="1">
      <c r="A162" s="10"/>
      <c r="B162" s="14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ht="17.25" customHeight="1">
      <c r="A163" s="10"/>
      <c r="B163" s="14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ht="17.25" customHeight="1">
      <c r="A164" s="10"/>
      <c r="B164" s="14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ht="17.25" customHeight="1">
      <c r="A165" s="10"/>
      <c r="B165" s="14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ht="17.25" customHeight="1">
      <c r="A166" s="10"/>
      <c r="B166" s="14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ht="17.25" customHeight="1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ht="17.25" customHeight="1">
      <c r="A168" s="10"/>
      <c r="B168" s="14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ht="17.25" customHeight="1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ht="17.25" customHeight="1">
      <c r="A170" s="10"/>
      <c r="B170" s="14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ht="17.25" customHeight="1">
      <c r="A171" s="10"/>
      <c r="B171" s="14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ht="17.25" customHeight="1">
      <c r="A172" s="10"/>
      <c r="B172" s="14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ht="17.25" customHeight="1">
      <c r="A173" s="10"/>
      <c r="B173" s="14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ht="17.25" customHeight="1">
      <c r="A174" s="10"/>
      <c r="B174" s="14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ht="17.25" customHeight="1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ht="17.25" customHeight="1">
      <c r="A176" s="10"/>
      <c r="B176" s="14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ht="17.25" customHeight="1">
      <c r="A177" s="10"/>
      <c r="B177" s="14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ht="17.25" customHeight="1">
      <c r="A178" s="10"/>
      <c r="B178" s="14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ht="17.25" customHeight="1">
      <c r="A179" s="10"/>
      <c r="B179" s="14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ht="17.25" customHeight="1">
      <c r="A180" s="10"/>
      <c r="B180" s="14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ht="17.25" customHeight="1">
      <c r="A181" s="10"/>
      <c r="B181" s="14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ht="17.25" customHeight="1">
      <c r="A182" s="10"/>
      <c r="B182" s="14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ht="17.25" customHeight="1">
      <c r="A183" s="10"/>
      <c r="B183" s="14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ht="17.25" customHeight="1">
      <c r="A184" s="10"/>
      <c r="B184" s="14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ht="17.25" customHeight="1">
      <c r="A185" s="10"/>
      <c r="B185" s="14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ht="17.25" customHeight="1">
      <c r="A186" s="10"/>
      <c r="B186" s="14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ht="17.25" customHeight="1">
      <c r="A187" s="10"/>
      <c r="B187" s="14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ht="17.25" customHeight="1">
      <c r="A188" s="10"/>
      <c r="B188" s="14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ht="17.25" customHeight="1">
      <c r="A189" s="10"/>
      <c r="B189" s="14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ht="17.25" customHeight="1">
      <c r="A190" s="10"/>
      <c r="B190" s="14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ht="17.25" customHeight="1">
      <c r="A191" s="10"/>
      <c r="B191" s="14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ht="17.25" customHeight="1">
      <c r="A192" s="10"/>
      <c r="B192" s="14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ht="17.25" customHeight="1">
      <c r="A193" s="10"/>
      <c r="B193" s="14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ht="17.25" customHeight="1">
      <c r="A194" s="10"/>
      <c r="B194" s="14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ht="17.25" customHeight="1">
      <c r="A195" s="10"/>
      <c r="B195" s="14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ht="17.25" customHeight="1">
      <c r="A196" s="10"/>
      <c r="B196" s="14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ht="17.25" customHeight="1">
      <c r="A197" s="10"/>
      <c r="B197" s="14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ht="17.25" customHeight="1">
      <c r="A198" s="10"/>
      <c r="B198" s="14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ht="17.25" customHeight="1">
      <c r="A199" s="10"/>
      <c r="B199" s="14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ht="17.25" customHeight="1">
      <c r="A200" s="10"/>
      <c r="B200" s="14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ht="17.25" customHeight="1">
      <c r="A201" s="10"/>
      <c r="B201" s="14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ht="17.25" customHeight="1">
      <c r="A202" s="10"/>
      <c r="B202" s="14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ht="17.25" customHeight="1">
      <c r="A203" s="10"/>
      <c r="B203" s="14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ht="17.25" customHeight="1">
      <c r="A204" s="10"/>
      <c r="B204" s="14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ht="17.25" customHeight="1">
      <c r="A205" s="10"/>
      <c r="B205" s="14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ht="17.25" customHeight="1">
      <c r="A206" s="10"/>
      <c r="B206" s="14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ht="17.25" customHeight="1">
      <c r="A207" s="10"/>
      <c r="B207" s="14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ht="17.25" customHeight="1">
      <c r="A208" s="10"/>
      <c r="B208" s="14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ht="17.25" customHeight="1">
      <c r="A209" s="10"/>
      <c r="B209" s="14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ht="17.25" customHeight="1">
      <c r="A210" s="10"/>
      <c r="B210" s="14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ht="17.25" customHeight="1">
      <c r="A211" s="10"/>
      <c r="B211" s="14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ht="17.25" customHeight="1">
      <c r="A212" s="10"/>
      <c r="B212" s="14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ht="17.25" customHeight="1">
      <c r="A213" s="10"/>
      <c r="B213" s="14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ht="17.25" customHeight="1">
      <c r="A214" s="10"/>
      <c r="B214" s="14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ht="17.25" customHeight="1">
      <c r="A215" s="10"/>
      <c r="B215" s="14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ht="17.25" customHeight="1">
      <c r="A216" s="10"/>
      <c r="B216" s="14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ht="17.25" customHeight="1">
      <c r="A217" s="10"/>
      <c r="B217" s="14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ht="17.25" customHeight="1">
      <c r="A218" s="10"/>
      <c r="B218" s="14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ht="17.25" customHeight="1">
      <c r="A219" s="10"/>
      <c r="B219" s="14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ht="17.25" customHeight="1">
      <c r="A220" s="10"/>
      <c r="B220" s="14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ht="17.25" customHeight="1">
      <c r="A221" s="10"/>
      <c r="B221" s="14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ht="17.25" customHeight="1">
      <c r="A222" s="10"/>
      <c r="B222" s="14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ht="17.25" customHeight="1">
      <c r="A223" s="10"/>
      <c r="B223" s="14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ht="17.25" customHeight="1">
      <c r="A224" s="10"/>
      <c r="B224" s="14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ht="17.25" customHeight="1">
      <c r="A225" s="10"/>
      <c r="B225" s="14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ht="17.25" customHeight="1">
      <c r="A226" s="10"/>
      <c r="B226" s="14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ht="17.25" customHeight="1">
      <c r="A227" s="10"/>
      <c r="B227" s="14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ht="17.25" customHeight="1">
      <c r="A228" s="10"/>
      <c r="B228" s="14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ht="17.25" customHeight="1">
      <c r="A229" s="10"/>
      <c r="B229" s="14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ht="17.25" customHeight="1">
      <c r="A230" s="10"/>
      <c r="B230" s="14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ht="17.25" customHeight="1">
      <c r="A231" s="10"/>
      <c r="B231" s="14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ht="17.25" customHeight="1">
      <c r="A232" s="10"/>
      <c r="B232" s="14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ht="17.25" customHeight="1">
      <c r="A233" s="10"/>
      <c r="B233" s="14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ht="17.25" customHeight="1">
      <c r="A234" s="10"/>
      <c r="B234" s="14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ht="17.25" customHeight="1">
      <c r="A235" s="10"/>
      <c r="B235" s="14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ht="17.25" customHeight="1">
      <c r="A236" s="10"/>
      <c r="B236" s="14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ht="17.25" customHeight="1">
      <c r="A237" s="10"/>
      <c r="B237" s="14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ht="17.25" customHeight="1">
      <c r="A238" s="10"/>
      <c r="B238" s="14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ht="17.25" customHeight="1">
      <c r="A239" s="10"/>
      <c r="B239" s="14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ht="17.25" customHeight="1">
      <c r="A240" s="10"/>
      <c r="B240" s="14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ht="17.25" customHeight="1">
      <c r="A241" s="10"/>
      <c r="B241" s="14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ht="17.25" customHeight="1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ht="17.25" customHeight="1">
      <c r="A243" s="10"/>
      <c r="B243" s="14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ht="17.25" customHeight="1">
      <c r="A244" s="10"/>
      <c r="B244" s="14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ht="17.25" customHeight="1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ht="17.25" customHeight="1">
      <c r="A246" s="10"/>
      <c r="B246" s="14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ht="17.25" customHeight="1">
      <c r="A247" s="10"/>
      <c r="B247" s="14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ht="17.25" customHeight="1">
      <c r="A248" s="10"/>
      <c r="B248" s="1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ht="17.25" customHeight="1">
      <c r="A249" s="10"/>
      <c r="B249" s="14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ht="17.25" customHeight="1">
      <c r="A250" s="10"/>
      <c r="B250" s="1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ht="17.25" customHeight="1">
      <c r="A251" s="10"/>
      <c r="B251" s="14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ht="17.25" customHeight="1">
      <c r="A252" s="10"/>
      <c r="B252" s="14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ht="17.25" customHeight="1">
      <c r="A253" s="10"/>
      <c r="B253" s="14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ht="17.25" customHeight="1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ht="17.25" customHeight="1">
      <c r="A255" s="10"/>
      <c r="B255" s="14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ht="17.25" customHeight="1">
      <c r="A256" s="10"/>
      <c r="B256" s="14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ht="17.25" customHeight="1">
      <c r="A257" s="10"/>
      <c r="B257" s="14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ht="17.25" customHeight="1">
      <c r="A258" s="10"/>
      <c r="B258" s="14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ht="17.25" customHeight="1">
      <c r="A259" s="10"/>
      <c r="B259" s="14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ht="17.25" customHeight="1">
      <c r="A260" s="10"/>
      <c r="B260" s="14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ht="17.25" customHeight="1">
      <c r="A261" s="10"/>
      <c r="B261" s="14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ht="17.25" customHeight="1">
      <c r="A262" s="10"/>
      <c r="B262" s="14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ht="17.25" customHeight="1">
      <c r="A263" s="10"/>
      <c r="B263" s="14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ht="17.25" customHeight="1">
      <c r="A264" s="10"/>
      <c r="B264" s="14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ht="17.25" customHeight="1">
      <c r="A265" s="10"/>
      <c r="B265" s="14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ht="17.25" customHeight="1">
      <c r="A266" s="10"/>
      <c r="B266" s="14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ht="17.25" customHeight="1">
      <c r="A267" s="10"/>
      <c r="B267" s="14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ht="17.25" customHeight="1">
      <c r="A268" s="10"/>
      <c r="B268" s="14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ht="17.25" customHeight="1">
      <c r="A269" s="10"/>
      <c r="B269" s="14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ht="17.25" customHeight="1">
      <c r="A270" s="10"/>
      <c r="B270" s="14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ht="17.25" customHeight="1">
      <c r="A271" s="10"/>
      <c r="B271" s="14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ht="17.25" customHeight="1">
      <c r="A272" s="10"/>
      <c r="B272" s="14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ht="17.25" customHeight="1">
      <c r="A273" s="10"/>
      <c r="B273" s="14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ht="17.25" customHeight="1">
      <c r="A274" s="10"/>
      <c r="B274" s="14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ht="17.25" customHeight="1">
      <c r="A275" s="10"/>
      <c r="B275" s="14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ht="17.25" customHeight="1">
      <c r="A276" s="10"/>
      <c r="B276" s="14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ht="17.25" customHeight="1">
      <c r="A277" s="10"/>
      <c r="B277" s="14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ht="17.25" customHeight="1">
      <c r="A278" s="10"/>
      <c r="B278" s="14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ht="17.25" customHeight="1">
      <c r="A279" s="10"/>
      <c r="B279" s="14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ht="17.25" customHeight="1">
      <c r="A280" s="10"/>
      <c r="B280" s="14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ht="17.25" customHeight="1">
      <c r="A281" s="10"/>
      <c r="B281" s="14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ht="17.25" customHeight="1">
      <c r="A282" s="10"/>
      <c r="B282" s="14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ht="17.25" customHeight="1">
      <c r="A283" s="10"/>
      <c r="B283" s="14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ht="17.25" customHeight="1">
      <c r="A284" s="10"/>
      <c r="B284" s="14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ht="17.25" customHeight="1">
      <c r="A285" s="10"/>
      <c r="B285" s="14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ht="17.25" customHeight="1">
      <c r="A286" s="10"/>
      <c r="B286" s="14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ht="17.25" customHeight="1">
      <c r="A287" s="10"/>
      <c r="B287" s="14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ht="17.25" customHeight="1">
      <c r="A288" s="10"/>
      <c r="B288" s="14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ht="17.25" customHeight="1">
      <c r="A289" s="10"/>
      <c r="B289" s="14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ht="17.25" customHeight="1">
      <c r="A290" s="10"/>
      <c r="B290" s="14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ht="17.25" customHeight="1">
      <c r="A291" s="10"/>
      <c r="B291" s="14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ht="17.25" customHeight="1">
      <c r="A292" s="10"/>
      <c r="B292" s="14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ht="17.25" customHeight="1">
      <c r="A293" s="10"/>
      <c r="B293" s="14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ht="17.25" customHeight="1">
      <c r="A294" s="10"/>
      <c r="B294" s="14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ht="17.25" customHeight="1">
      <c r="A295" s="10"/>
      <c r="B295" s="14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ht="17.25" customHeight="1">
      <c r="A296" s="10"/>
      <c r="B296" s="14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ht="17.25" customHeight="1">
      <c r="A297" s="10"/>
      <c r="B297" s="14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ht="17.25" customHeight="1">
      <c r="A298" s="10"/>
      <c r="B298" s="14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ht="17.25" customHeight="1">
      <c r="A299" s="10"/>
      <c r="B299" s="14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ht="17.25" customHeight="1">
      <c r="A300" s="10"/>
      <c r="B300" s="14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ht="17.25" customHeight="1">
      <c r="A301" s="10"/>
      <c r="B301" s="14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ht="17.25" customHeight="1">
      <c r="A302" s="10"/>
      <c r="B302" s="14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ht="17.25" customHeight="1">
      <c r="A303" s="10"/>
      <c r="B303" s="14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ht="17.25" customHeight="1">
      <c r="A304" s="10"/>
      <c r="B304" s="14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ht="17.25" customHeight="1">
      <c r="A305" s="10"/>
      <c r="B305" s="14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ht="17.25" customHeight="1">
      <c r="A306" s="10"/>
      <c r="B306" s="14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ht="17.25" customHeight="1">
      <c r="A307" s="10"/>
      <c r="B307" s="14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ht="17.25" customHeight="1">
      <c r="A308" s="10"/>
      <c r="B308" s="14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ht="17.25" customHeight="1">
      <c r="A309" s="10"/>
      <c r="B309" s="14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ht="17.25" customHeight="1">
      <c r="A310" s="10"/>
      <c r="B310" s="14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ht="17.25" customHeight="1">
      <c r="A311" s="10"/>
      <c r="B311" s="14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ht="17.25" customHeight="1">
      <c r="A312" s="10"/>
      <c r="B312" s="14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ht="17.25" customHeight="1">
      <c r="A313" s="10"/>
      <c r="B313" s="14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ht="17.25" customHeight="1">
      <c r="A314" s="10"/>
      <c r="B314" s="14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ht="17.25" customHeight="1">
      <c r="A315" s="10"/>
      <c r="B315" s="14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ht="17.25" customHeight="1">
      <c r="A316" s="10"/>
      <c r="B316" s="14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ht="17.25" customHeight="1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ht="17.25" customHeight="1">
      <c r="A318" s="10"/>
      <c r="B318" s="14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ht="17.25" customHeight="1">
      <c r="A319" s="10"/>
      <c r="B319" s="14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ht="17.25" customHeight="1">
      <c r="A320" s="10"/>
      <c r="B320" s="14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ht="17.25" customHeight="1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ht="17.25" customHeight="1">
      <c r="A322" s="10"/>
      <c r="B322" s="14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ht="17.25" customHeight="1">
      <c r="A323" s="10"/>
      <c r="B323" s="14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ht="17.25" customHeight="1">
      <c r="A324" s="10"/>
      <c r="B324" s="14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ht="17.25" customHeight="1">
      <c r="A325" s="10"/>
      <c r="B325" s="14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ht="17.25" customHeight="1">
      <c r="A326" s="10"/>
      <c r="B326" s="14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ht="17.25" customHeight="1">
      <c r="A327" s="10"/>
      <c r="B327" s="14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ht="17.25" customHeight="1">
      <c r="A328" s="10"/>
      <c r="B328" s="14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ht="17.25" customHeight="1">
      <c r="A329" s="10"/>
      <c r="B329" s="14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ht="17.25" customHeight="1">
      <c r="A330" s="10"/>
      <c r="B330" s="14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ht="17.25" customHeight="1">
      <c r="A331" s="10"/>
      <c r="B331" s="14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ht="17.25" customHeight="1">
      <c r="A332" s="10"/>
      <c r="B332" s="14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ht="17.25" customHeight="1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ht="17.25" customHeight="1">
      <c r="A334" s="10"/>
      <c r="B334" s="14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ht="17.25" customHeight="1">
      <c r="A335" s="10"/>
      <c r="B335" s="14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ht="17.25" customHeight="1">
      <c r="A336" s="10"/>
      <c r="B336" s="14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ht="17.25" customHeight="1">
      <c r="A337" s="10"/>
      <c r="B337" s="14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ht="17.25" customHeight="1">
      <c r="A338" s="10"/>
      <c r="B338" s="14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ht="17.25" customHeight="1">
      <c r="A339" s="10"/>
      <c r="B339" s="14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ht="17.25" customHeight="1">
      <c r="A340" s="10"/>
      <c r="B340" s="14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ht="17.25" customHeight="1">
      <c r="A341" s="10"/>
      <c r="B341" s="14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ht="17.25" customHeight="1">
      <c r="A342" s="10"/>
      <c r="B342" s="14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ht="17.25" customHeight="1">
      <c r="A343" s="10"/>
      <c r="B343" s="14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ht="17.25" customHeight="1">
      <c r="A344" s="10"/>
      <c r="B344" s="14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ht="17.25" customHeight="1">
      <c r="A345" s="10"/>
      <c r="B345" s="14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ht="17.25" customHeight="1">
      <c r="A346" s="10"/>
      <c r="B346" s="14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ht="17.25" customHeight="1">
      <c r="A347" s="10"/>
      <c r="B347" s="14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ht="17.25" customHeight="1">
      <c r="A348" s="10"/>
      <c r="B348" s="14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ht="17.25" customHeight="1">
      <c r="A349" s="10"/>
      <c r="B349" s="14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ht="17.25" customHeight="1">
      <c r="A350" s="10"/>
      <c r="B350" s="14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ht="17.25" customHeight="1">
      <c r="A351" s="10"/>
      <c r="B351" s="14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ht="17.25" customHeight="1">
      <c r="A352" s="10"/>
      <c r="B352" s="14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ht="17.25" customHeight="1">
      <c r="A353" s="10"/>
      <c r="B353" s="14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ht="17.25" customHeight="1">
      <c r="A354" s="10"/>
      <c r="B354" s="14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ht="17.25" customHeight="1">
      <c r="A355" s="10"/>
      <c r="B355" s="14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ht="17.25" customHeight="1">
      <c r="A356" s="10"/>
      <c r="B356" s="14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ht="17.25" customHeight="1">
      <c r="A357" s="10"/>
      <c r="B357" s="14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ht="17.25" customHeight="1">
      <c r="A358" s="10"/>
      <c r="B358" s="14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ht="17.25" customHeight="1">
      <c r="A359" s="10"/>
      <c r="B359" s="14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ht="17.25" customHeight="1">
      <c r="A360" s="10"/>
      <c r="B360" s="14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ht="17.25" customHeight="1">
      <c r="A361" s="10"/>
      <c r="B361" s="14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ht="17.25" customHeight="1">
      <c r="A362" s="10"/>
      <c r="B362" s="14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ht="17.25" customHeight="1">
      <c r="A363" s="10"/>
      <c r="B363" s="14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ht="17.25" customHeight="1">
      <c r="A364" s="10"/>
      <c r="B364" s="14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ht="17.25" customHeight="1">
      <c r="A365" s="10"/>
      <c r="B365" s="14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ht="17.25" customHeight="1">
      <c r="A366" s="10"/>
      <c r="B366" s="14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ht="17.25" customHeight="1">
      <c r="A367" s="10"/>
      <c r="B367" s="14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ht="17.25" customHeight="1">
      <c r="A368" s="10"/>
      <c r="B368" s="14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ht="17.25" customHeight="1">
      <c r="A369" s="10"/>
      <c r="B369" s="14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ht="17.25" customHeight="1">
      <c r="A370" s="10"/>
      <c r="B370" s="14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ht="17.25" customHeight="1">
      <c r="A371" s="10"/>
      <c r="B371" s="14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ht="17.25" customHeight="1">
      <c r="A372" s="10"/>
      <c r="B372" s="14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ht="17.25" customHeight="1">
      <c r="A373" s="10"/>
      <c r="B373" s="14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ht="17.25" customHeight="1">
      <c r="A374" s="10"/>
      <c r="B374" s="14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ht="17.25" customHeight="1">
      <c r="A375" s="10"/>
      <c r="B375" s="14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ht="17.25" customHeight="1">
      <c r="A376" s="10"/>
      <c r="B376" s="14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ht="17.25" customHeight="1">
      <c r="A377" s="10"/>
      <c r="B377" s="14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ht="17.25" customHeight="1">
      <c r="A378" s="10"/>
      <c r="B378" s="14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ht="17.25" customHeight="1">
      <c r="A379" s="10"/>
      <c r="B379" s="14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ht="17.25" customHeight="1">
      <c r="A380" s="10"/>
      <c r="B380" s="14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ht="17.25" customHeight="1">
      <c r="A381" s="10"/>
      <c r="B381" s="14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ht="17.25" customHeight="1">
      <c r="A382" s="10"/>
      <c r="B382" s="14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ht="17.25" customHeight="1">
      <c r="A383" s="10"/>
      <c r="B383" s="14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ht="17.25" customHeight="1">
      <c r="A384" s="10"/>
      <c r="B384" s="14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ht="17.25" customHeight="1">
      <c r="A385" s="10"/>
      <c r="B385" s="14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ht="17.25" customHeight="1">
      <c r="A386" s="10"/>
      <c r="B386" s="14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ht="17.25" customHeight="1">
      <c r="A387" s="10"/>
      <c r="B387" s="14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ht="17.25" customHeight="1">
      <c r="A388" s="10"/>
      <c r="B388" s="14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ht="17.25" customHeight="1">
      <c r="A389" s="10"/>
      <c r="B389" s="14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ht="17.25" customHeight="1">
      <c r="A390" s="10"/>
      <c r="B390" s="14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ht="17.25" customHeight="1">
      <c r="A391" s="10"/>
      <c r="B391" s="14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ht="17.25" customHeight="1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ht="17.25" customHeight="1">
      <c r="A393" s="10"/>
      <c r="B393" s="14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ht="17.25" customHeight="1">
      <c r="A394" s="10"/>
      <c r="B394" s="14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ht="17.25" customHeight="1">
      <c r="A395" s="10"/>
      <c r="B395" s="14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ht="17.25" customHeight="1">
      <c r="A396" s="10"/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ht="17.25" customHeight="1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ht="17.25" customHeight="1">
      <c r="A398" s="10"/>
      <c r="B398" s="14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ht="17.25" customHeight="1">
      <c r="A399" s="10"/>
      <c r="B399" s="14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ht="17.25" customHeight="1">
      <c r="A400" s="10"/>
      <c r="B400" s="14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ht="17.25" customHeight="1">
      <c r="A401" s="10"/>
      <c r="B401" s="14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ht="17.25" customHeight="1">
      <c r="A402" s="10"/>
      <c r="B402" s="14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ht="17.25" customHeight="1">
      <c r="A403" s="10"/>
      <c r="B403" s="14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ht="17.25" customHeight="1">
      <c r="A404" s="10"/>
      <c r="B404" s="14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ht="17.25" customHeight="1">
      <c r="A405" s="10"/>
      <c r="B405" s="14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ht="17.25" customHeight="1">
      <c r="A406" s="10"/>
      <c r="B406" s="14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ht="17.25" customHeight="1">
      <c r="A407" s="10"/>
      <c r="B407" s="14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ht="17.25" customHeight="1">
      <c r="A408" s="10"/>
      <c r="B408" s="14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ht="17.25" customHeight="1">
      <c r="A409" s="10"/>
      <c r="B409" s="14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ht="17.25" customHeight="1">
      <c r="A410" s="10"/>
      <c r="B410" s="14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ht="17.25" customHeight="1">
      <c r="A411" s="10"/>
      <c r="B411" s="14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ht="17.25" customHeight="1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ht="17.25" customHeight="1">
      <c r="A413" s="10"/>
      <c r="B413" s="14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ht="17.25" customHeight="1">
      <c r="A414" s="10"/>
      <c r="B414" s="14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ht="17.25" customHeight="1">
      <c r="A415" s="10"/>
      <c r="B415" s="14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ht="17.25" customHeight="1">
      <c r="A416" s="10"/>
      <c r="B416" s="14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ht="17.25" customHeight="1">
      <c r="A417" s="10"/>
      <c r="B417" s="14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ht="17.25" customHeight="1">
      <c r="A418" s="10"/>
      <c r="B418" s="14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ht="17.25" customHeight="1">
      <c r="A419" s="10"/>
      <c r="B419" s="14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ht="17.25" customHeight="1">
      <c r="A420" s="10"/>
      <c r="B420" s="14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ht="17.25" customHeight="1">
      <c r="A421" s="10"/>
      <c r="B421" s="14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ht="17.25" customHeight="1">
      <c r="A422" s="10"/>
      <c r="B422" s="14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ht="17.25" customHeight="1">
      <c r="A423" s="10"/>
      <c r="B423" s="14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ht="17.25" customHeight="1">
      <c r="A424" s="10"/>
      <c r="B424" s="14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ht="17.25" customHeight="1">
      <c r="A425" s="10"/>
      <c r="B425" s="14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ht="17.25" customHeight="1">
      <c r="A426" s="10"/>
      <c r="B426" s="14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ht="17.25" customHeight="1">
      <c r="A427" s="10"/>
      <c r="B427" s="14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ht="17.25" customHeight="1">
      <c r="A428" s="10"/>
      <c r="B428" s="14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ht="17.25" customHeight="1">
      <c r="A429" s="10"/>
      <c r="B429" s="14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ht="17.25" customHeight="1">
      <c r="A430" s="10"/>
      <c r="B430" s="14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ht="17.25" customHeight="1">
      <c r="A431" s="10"/>
      <c r="B431" s="14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ht="17.25" customHeight="1">
      <c r="A432" s="10"/>
      <c r="B432" s="14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ht="17.25" customHeight="1">
      <c r="A433" s="10"/>
      <c r="B433" s="14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ht="17.25" customHeight="1">
      <c r="A434" s="10"/>
      <c r="B434" s="14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ht="17.25" customHeight="1">
      <c r="A435" s="10"/>
      <c r="B435" s="14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ht="17.25" customHeight="1">
      <c r="A436" s="10"/>
      <c r="B436" s="14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ht="17.25" customHeight="1">
      <c r="A437" s="10"/>
      <c r="B437" s="14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ht="17.25" customHeight="1">
      <c r="A438" s="10"/>
      <c r="B438" s="14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ht="17.25" customHeight="1">
      <c r="A439" s="10"/>
      <c r="B439" s="14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ht="17.25" customHeight="1">
      <c r="A440" s="10"/>
      <c r="B440" s="14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ht="17.25" customHeight="1">
      <c r="A441" s="10"/>
      <c r="B441" s="14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ht="17.25" customHeight="1">
      <c r="A442" s="10"/>
      <c r="B442" s="14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ht="17.25" customHeight="1">
      <c r="A443" s="10"/>
      <c r="B443" s="14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ht="17.25" customHeight="1">
      <c r="A444" s="10"/>
      <c r="B444" s="14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ht="17.25" customHeight="1">
      <c r="A445" s="10"/>
      <c r="B445" s="14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ht="17.25" customHeight="1">
      <c r="A446" s="10"/>
      <c r="B446" s="14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ht="17.25" customHeight="1">
      <c r="A447" s="10"/>
      <c r="B447" s="14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ht="17.25" customHeight="1">
      <c r="A448" s="10"/>
      <c r="B448" s="14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ht="17.25" customHeight="1">
      <c r="A449" s="10"/>
      <c r="B449" s="14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ht="17.25" customHeight="1">
      <c r="A450" s="10"/>
      <c r="B450" s="14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ht="17.25" customHeight="1">
      <c r="A451" s="10"/>
      <c r="B451" s="14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ht="17.25" customHeight="1">
      <c r="A452" s="10"/>
      <c r="B452" s="14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ht="17.25" customHeight="1">
      <c r="A453" s="10"/>
      <c r="B453" s="14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ht="17.25" customHeight="1">
      <c r="A454" s="10"/>
      <c r="B454" s="14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ht="17.25" customHeight="1">
      <c r="A455" s="10"/>
      <c r="B455" s="14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ht="17.25" customHeight="1">
      <c r="A456" s="10"/>
      <c r="B456" s="14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ht="17.25" customHeight="1">
      <c r="A457" s="10"/>
      <c r="B457" s="14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ht="17.25" customHeight="1">
      <c r="A458" s="10"/>
      <c r="B458" s="14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ht="17.25" customHeight="1">
      <c r="A459" s="10"/>
      <c r="B459" s="14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ht="17.25" customHeight="1">
      <c r="A460" s="10"/>
      <c r="B460" s="14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ht="17.25" customHeight="1">
      <c r="A461" s="10"/>
      <c r="B461" s="14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ht="17.25" customHeight="1">
      <c r="A462" s="10"/>
      <c r="B462" s="14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ht="17.25" customHeight="1">
      <c r="A463" s="10"/>
      <c r="B463" s="14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ht="17.25" customHeight="1">
      <c r="A464" s="10"/>
      <c r="B464" s="14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ht="17.25" customHeight="1">
      <c r="A465" s="10"/>
      <c r="B465" s="14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ht="17.25" customHeight="1">
      <c r="A466" s="10"/>
      <c r="B466" s="14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ht="17.25" customHeight="1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ht="17.25" customHeight="1">
      <c r="A468" s="10"/>
      <c r="B468" s="14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ht="17.25" customHeight="1">
      <c r="A469" s="10"/>
      <c r="B469" s="14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ht="17.25" customHeight="1">
      <c r="A470" s="10"/>
      <c r="B470" s="14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ht="17.25" customHeight="1">
      <c r="A471" s="10"/>
      <c r="B471" s="14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ht="17.25" customHeight="1">
      <c r="A472" s="10"/>
      <c r="B472" s="14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ht="17.25" customHeight="1">
      <c r="A473" s="10"/>
      <c r="B473" s="14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ht="17.25" customHeight="1">
      <c r="A474" s="10"/>
      <c r="B474" s="14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ht="17.25" customHeight="1">
      <c r="A475" s="10"/>
      <c r="B475" s="14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ht="17.25" customHeight="1">
      <c r="A476" s="10"/>
      <c r="B476" s="14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ht="17.25" customHeight="1">
      <c r="A477" s="10"/>
      <c r="B477" s="14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ht="17.25" customHeight="1">
      <c r="A478" s="10"/>
      <c r="B478" s="14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ht="17.25" customHeight="1">
      <c r="A479" s="10"/>
      <c r="B479" s="14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ht="17.25" customHeight="1">
      <c r="A480" s="10"/>
      <c r="B480" s="14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ht="17.25" customHeight="1">
      <c r="A481" s="10"/>
      <c r="B481" s="14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ht="17.25" customHeight="1">
      <c r="A482" s="10"/>
      <c r="B482" s="14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ht="17.25" customHeight="1">
      <c r="A483" s="10"/>
      <c r="B483" s="14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ht="17.25" customHeight="1">
      <c r="A484" s="10"/>
      <c r="B484" s="14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ht="17.25" customHeight="1">
      <c r="A485" s="10"/>
      <c r="B485" s="14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ht="17.25" customHeight="1">
      <c r="A486" s="10"/>
      <c r="B486" s="14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ht="17.25" customHeight="1">
      <c r="A487" s="10"/>
      <c r="B487" s="14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ht="17.25" customHeight="1">
      <c r="A488" s="10"/>
      <c r="B488" s="14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ht="17.25" customHeight="1">
      <c r="A489" s="10"/>
      <c r="B489" s="14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ht="17.25" customHeight="1">
      <c r="A490" s="10"/>
      <c r="B490" s="14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ht="17.25" customHeight="1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ht="17.25" customHeight="1">
      <c r="A492" s="10"/>
      <c r="B492" s="14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ht="17.25" customHeight="1">
      <c r="A493" s="10"/>
      <c r="B493" s="14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ht="17.25" customHeight="1">
      <c r="A494" s="10"/>
      <c r="B494" s="14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ht="17.25" customHeight="1">
      <c r="A495" s="10"/>
      <c r="B495" s="14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ht="17.25" customHeight="1">
      <c r="A496" s="10"/>
      <c r="B496" s="14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ht="17.25" customHeight="1">
      <c r="A497" s="10"/>
      <c r="B497" s="14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ht="17.25" customHeight="1">
      <c r="A498" s="10"/>
      <c r="B498" s="14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ht="17.25" customHeight="1">
      <c r="A499" s="10"/>
      <c r="B499" s="14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ht="17.25" customHeight="1">
      <c r="A500" s="10"/>
      <c r="B500" s="14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  <row r="501" ht="17.25" customHeight="1">
      <c r="A501" s="10"/>
      <c r="B501" s="14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</row>
    <row r="502" ht="17.25" customHeight="1">
      <c r="A502" s="10"/>
      <c r="B502" s="14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</row>
    <row r="503" ht="17.25" customHeight="1">
      <c r="A503" s="10"/>
      <c r="B503" s="14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</row>
    <row r="504" ht="17.25" customHeight="1">
      <c r="A504" s="10"/>
      <c r="B504" s="14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</row>
    <row r="505" ht="17.25" customHeight="1">
      <c r="A505" s="10"/>
      <c r="B505" s="14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</row>
    <row r="506" ht="17.25" customHeight="1">
      <c r="A506" s="10"/>
      <c r="B506" s="14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</row>
    <row r="507" ht="17.25" customHeight="1">
      <c r="A507" s="10"/>
      <c r="B507" s="14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</row>
    <row r="508" ht="17.25" customHeight="1">
      <c r="A508" s="10"/>
      <c r="B508" s="14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</row>
    <row r="509" ht="17.25" customHeight="1">
      <c r="A509" s="10"/>
      <c r="B509" s="14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</row>
    <row r="510" ht="17.25" customHeight="1">
      <c r="A510" s="10"/>
      <c r="B510" s="14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</row>
    <row r="511" ht="17.25" customHeight="1">
      <c r="A511" s="10"/>
      <c r="B511" s="14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</row>
    <row r="512" ht="17.25" customHeight="1">
      <c r="A512" s="10"/>
      <c r="B512" s="14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</row>
    <row r="513" ht="17.25" customHeight="1">
      <c r="A513" s="10"/>
      <c r="B513" s="14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</row>
    <row r="514" ht="17.25" customHeight="1">
      <c r="A514" s="10"/>
      <c r="B514" s="14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</row>
    <row r="515" ht="17.25" customHeight="1">
      <c r="A515" s="10"/>
      <c r="B515" s="14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</row>
    <row r="516" ht="17.25" customHeight="1">
      <c r="A516" s="10"/>
      <c r="B516" s="14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</row>
    <row r="517" ht="17.25" customHeight="1">
      <c r="A517" s="10"/>
      <c r="B517" s="14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</row>
    <row r="518" ht="17.25" customHeight="1">
      <c r="A518" s="10"/>
      <c r="B518" s="14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</row>
    <row r="519" ht="17.25" customHeight="1">
      <c r="A519" s="10"/>
      <c r="B519" s="14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</row>
    <row r="520" ht="17.25" customHeight="1">
      <c r="A520" s="10"/>
      <c r="B520" s="14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</row>
    <row r="521" ht="17.25" customHeight="1">
      <c r="A521" s="10"/>
      <c r="B521" s="14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</row>
    <row r="522" ht="17.25" customHeight="1">
      <c r="A522" s="10"/>
      <c r="B522" s="14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</row>
    <row r="523" ht="17.25" customHeight="1">
      <c r="A523" s="10"/>
      <c r="B523" s="14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</row>
    <row r="524" ht="17.25" customHeight="1">
      <c r="A524" s="10"/>
      <c r="B524" s="14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</row>
    <row r="525" ht="17.25" customHeight="1">
      <c r="A525" s="10"/>
      <c r="B525" s="14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</row>
    <row r="526" ht="17.25" customHeight="1">
      <c r="A526" s="10"/>
      <c r="B526" s="14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</row>
    <row r="527" ht="17.25" customHeight="1">
      <c r="A527" s="10"/>
      <c r="B527" s="14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</row>
    <row r="528" ht="17.25" customHeight="1">
      <c r="A528" s="10"/>
      <c r="B528" s="14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</row>
    <row r="529" ht="17.25" customHeight="1">
      <c r="A529" s="10"/>
      <c r="B529" s="14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</row>
    <row r="530" ht="17.25" customHeight="1">
      <c r="A530" s="10"/>
      <c r="B530" s="14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</row>
    <row r="531" ht="17.25" customHeight="1">
      <c r="A531" s="10"/>
      <c r="B531" s="14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</row>
    <row r="532" ht="17.25" customHeight="1">
      <c r="A532" s="10"/>
      <c r="B532" s="14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</row>
    <row r="533" ht="17.25" customHeight="1">
      <c r="A533" s="10"/>
      <c r="B533" s="14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</row>
    <row r="534" ht="17.25" customHeight="1">
      <c r="A534" s="10"/>
      <c r="B534" s="14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</row>
    <row r="535" ht="17.25" customHeight="1">
      <c r="A535" s="10"/>
      <c r="B535" s="14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</row>
    <row r="536" ht="17.25" customHeight="1">
      <c r="A536" s="10"/>
      <c r="B536" s="14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</row>
    <row r="537" ht="17.25" customHeight="1">
      <c r="A537" s="10"/>
      <c r="B537" s="14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</row>
    <row r="538" ht="17.25" customHeight="1">
      <c r="A538" s="10"/>
      <c r="B538" s="14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</row>
    <row r="539" ht="17.25" customHeight="1">
      <c r="A539" s="10"/>
      <c r="B539" s="14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</row>
    <row r="540" ht="17.25" customHeight="1">
      <c r="A540" s="10"/>
      <c r="B540" s="14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</row>
    <row r="541" ht="17.25" customHeight="1">
      <c r="A541" s="10"/>
      <c r="B541" s="14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</row>
    <row r="542" ht="17.25" customHeight="1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</row>
    <row r="543" ht="17.25" customHeight="1">
      <c r="A543" s="10"/>
      <c r="B543" s="14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</row>
    <row r="544" ht="17.25" customHeight="1">
      <c r="A544" s="10"/>
      <c r="B544" s="14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</row>
    <row r="545" ht="17.25" customHeight="1">
      <c r="A545" s="10"/>
      <c r="B545" s="14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</row>
    <row r="546" ht="17.25" customHeight="1">
      <c r="A546" s="10"/>
      <c r="B546" s="14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</row>
    <row r="547" ht="17.25" customHeight="1">
      <c r="A547" s="10"/>
      <c r="B547" s="14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</row>
    <row r="548" ht="17.25" customHeight="1">
      <c r="A548" s="10"/>
      <c r="B548" s="14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</row>
    <row r="549" ht="17.25" customHeight="1">
      <c r="A549" s="10"/>
      <c r="B549" s="14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</row>
    <row r="550" ht="17.25" customHeight="1">
      <c r="A550" s="10"/>
      <c r="B550" s="14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</row>
    <row r="551" ht="17.25" customHeight="1">
      <c r="A551" s="10"/>
      <c r="B551" s="14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</row>
    <row r="552" ht="17.25" customHeight="1">
      <c r="A552" s="10"/>
      <c r="B552" s="14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</row>
    <row r="553" ht="17.25" customHeight="1">
      <c r="A553" s="10"/>
      <c r="B553" s="14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</row>
    <row r="554" ht="17.25" customHeight="1">
      <c r="A554" s="10"/>
      <c r="B554" s="14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</row>
    <row r="555" ht="17.25" customHeight="1">
      <c r="A555" s="10"/>
      <c r="B555" s="14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</row>
    <row r="556" ht="17.25" customHeight="1">
      <c r="A556" s="10"/>
      <c r="B556" s="14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</row>
    <row r="557" ht="17.25" customHeight="1">
      <c r="A557" s="10"/>
      <c r="B557" s="14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</row>
    <row r="558" ht="17.25" customHeight="1">
      <c r="A558" s="10"/>
      <c r="B558" s="14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</row>
    <row r="559" ht="17.25" customHeight="1">
      <c r="A559" s="10"/>
      <c r="B559" s="14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</row>
    <row r="560" ht="17.25" customHeight="1">
      <c r="A560" s="10"/>
      <c r="B560" s="14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</row>
    <row r="561" ht="17.25" customHeight="1">
      <c r="A561" s="10"/>
      <c r="B561" s="14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</row>
    <row r="562" ht="17.25" customHeight="1">
      <c r="A562" s="10"/>
      <c r="B562" s="14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</row>
    <row r="563" ht="17.25" customHeight="1">
      <c r="A563" s="10"/>
      <c r="B563" s="14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</row>
    <row r="564" ht="17.25" customHeight="1">
      <c r="A564" s="10"/>
      <c r="B564" s="14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</row>
    <row r="565" ht="17.25" customHeight="1">
      <c r="A565" s="10"/>
      <c r="B565" s="14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</row>
    <row r="566" ht="17.25" customHeight="1">
      <c r="A566" s="10"/>
      <c r="B566" s="14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</row>
    <row r="567" ht="17.25" customHeight="1">
      <c r="A567" s="10"/>
      <c r="B567" s="14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</row>
    <row r="568" ht="17.25" customHeight="1">
      <c r="A568" s="10"/>
      <c r="B568" s="14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</row>
    <row r="569" ht="17.25" customHeight="1">
      <c r="A569" s="10"/>
      <c r="B569" s="14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</row>
    <row r="570" ht="17.25" customHeight="1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</row>
    <row r="571" ht="17.25" customHeight="1">
      <c r="A571" s="10"/>
      <c r="B571" s="14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</row>
    <row r="572" ht="17.25" customHeight="1">
      <c r="A572" s="10"/>
      <c r="B572" s="14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</row>
    <row r="573" ht="17.25" customHeight="1">
      <c r="A573" s="10"/>
      <c r="B573" s="14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</row>
    <row r="574" ht="17.25" customHeight="1">
      <c r="A574" s="10"/>
      <c r="B574" s="14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</row>
    <row r="575" ht="17.25" customHeight="1">
      <c r="A575" s="10"/>
      <c r="B575" s="14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</row>
    <row r="576" ht="17.25" customHeight="1">
      <c r="A576" s="10"/>
      <c r="B576" s="14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</row>
    <row r="577" ht="17.25" customHeight="1">
      <c r="A577" s="10"/>
      <c r="B577" s="14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</row>
    <row r="578" ht="17.25" customHeight="1">
      <c r="A578" s="10"/>
      <c r="B578" s="14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</row>
    <row r="579" ht="17.25" customHeight="1">
      <c r="A579" s="10"/>
      <c r="B579" s="14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</row>
    <row r="580" ht="17.25" customHeight="1">
      <c r="A580" s="10"/>
      <c r="B580" s="14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</row>
    <row r="581" ht="17.25" customHeight="1">
      <c r="A581" s="10"/>
      <c r="B581" s="14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</row>
    <row r="582" ht="17.25" customHeight="1">
      <c r="A582" s="10"/>
      <c r="B582" s="14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</row>
    <row r="583" ht="17.25" customHeight="1">
      <c r="A583" s="10"/>
      <c r="B583" s="14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</row>
    <row r="584" ht="17.25" customHeight="1">
      <c r="A584" s="10"/>
      <c r="B584" s="14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</row>
    <row r="585" ht="17.25" customHeight="1">
      <c r="A585" s="10"/>
      <c r="B585" s="14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</row>
    <row r="586" ht="17.25" customHeight="1">
      <c r="A586" s="10"/>
      <c r="B586" s="14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</row>
    <row r="587" ht="17.25" customHeight="1">
      <c r="A587" s="10"/>
      <c r="B587" s="14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</row>
    <row r="588" ht="17.25" customHeight="1">
      <c r="A588" s="10"/>
      <c r="B588" s="14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</row>
    <row r="589" ht="17.25" customHeight="1">
      <c r="A589" s="10"/>
      <c r="B589" s="14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</row>
    <row r="590" ht="17.25" customHeight="1">
      <c r="A590" s="10"/>
      <c r="B590" s="14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</row>
    <row r="591" ht="17.25" customHeight="1">
      <c r="A591" s="10"/>
      <c r="B591" s="14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</row>
    <row r="592" ht="17.25" customHeight="1">
      <c r="A592" s="10"/>
      <c r="B592" s="14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</row>
    <row r="593" ht="17.25" customHeight="1">
      <c r="A593" s="10"/>
      <c r="B593" s="14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</row>
    <row r="594" ht="17.25" customHeight="1">
      <c r="A594" s="10"/>
      <c r="B594" s="14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</row>
    <row r="595" ht="17.25" customHeight="1">
      <c r="A595" s="10"/>
      <c r="B595" s="14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</row>
    <row r="596" ht="17.25" customHeight="1">
      <c r="A596" s="10"/>
      <c r="B596" s="14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</row>
    <row r="597" ht="17.25" customHeight="1">
      <c r="A597" s="10"/>
      <c r="B597" s="14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</row>
    <row r="598" ht="17.25" customHeight="1">
      <c r="A598" s="10"/>
      <c r="B598" s="14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</row>
    <row r="599" ht="17.25" customHeight="1">
      <c r="A599" s="10"/>
      <c r="B599" s="14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</row>
    <row r="600" ht="17.25" customHeight="1">
      <c r="A600" s="10"/>
      <c r="B600" s="14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</row>
    <row r="601" ht="17.25" customHeight="1">
      <c r="A601" s="10"/>
      <c r="B601" s="14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</row>
    <row r="602" ht="17.25" customHeight="1">
      <c r="A602" s="10"/>
      <c r="B602" s="14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</row>
    <row r="603" ht="17.25" customHeight="1">
      <c r="A603" s="10"/>
      <c r="B603" s="14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</row>
    <row r="604" ht="17.25" customHeight="1">
      <c r="A604" s="10"/>
      <c r="B604" s="14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</row>
    <row r="605" ht="17.25" customHeight="1">
      <c r="A605" s="10"/>
      <c r="B605" s="14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</row>
    <row r="606" ht="17.25" customHeight="1">
      <c r="A606" s="10"/>
      <c r="B606" s="14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</row>
    <row r="607" ht="17.25" customHeight="1">
      <c r="A607" s="10"/>
      <c r="B607" s="14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</row>
    <row r="608" ht="17.25" customHeight="1">
      <c r="A608" s="10"/>
      <c r="B608" s="14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</row>
    <row r="609" ht="17.25" customHeight="1">
      <c r="A609" s="10"/>
      <c r="B609" s="14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</row>
    <row r="610" ht="17.25" customHeight="1">
      <c r="A610" s="10"/>
      <c r="B610" s="14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</row>
    <row r="611" ht="17.25" customHeight="1">
      <c r="A611" s="10"/>
      <c r="B611" s="14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</row>
    <row r="612" ht="17.25" customHeight="1">
      <c r="A612" s="10"/>
      <c r="B612" s="14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</row>
    <row r="613" ht="17.25" customHeight="1">
      <c r="A613" s="10"/>
      <c r="B613" s="14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</row>
    <row r="614" ht="17.25" customHeight="1">
      <c r="A614" s="10"/>
      <c r="B614" s="14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</row>
    <row r="615" ht="17.25" customHeight="1">
      <c r="A615" s="10"/>
      <c r="B615" s="14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</row>
    <row r="616" ht="17.25" customHeight="1">
      <c r="A616" s="10"/>
      <c r="B616" s="14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</row>
    <row r="617" ht="17.25" customHeight="1">
      <c r="A617" s="10"/>
      <c r="B617" s="14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</row>
    <row r="618" ht="17.25" customHeight="1">
      <c r="A618" s="10"/>
      <c r="B618" s="14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</row>
    <row r="619" ht="17.25" customHeight="1">
      <c r="A619" s="10"/>
      <c r="B619" s="14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</row>
    <row r="620" ht="17.25" customHeight="1">
      <c r="A620" s="10"/>
      <c r="B620" s="14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</row>
    <row r="621" ht="17.25" customHeight="1">
      <c r="A621" s="10"/>
      <c r="B621" s="14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</row>
    <row r="622" ht="17.25" customHeight="1">
      <c r="A622" s="10"/>
      <c r="B622" s="14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</row>
    <row r="623" ht="17.25" customHeight="1">
      <c r="A623" s="10"/>
      <c r="B623" s="14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</row>
    <row r="624" ht="17.25" customHeight="1">
      <c r="A624" s="10"/>
      <c r="B624" s="14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</row>
    <row r="625" ht="17.25" customHeight="1">
      <c r="A625" s="10"/>
      <c r="B625" s="14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</row>
    <row r="626" ht="17.25" customHeight="1">
      <c r="A626" s="10"/>
      <c r="B626" s="14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</row>
    <row r="627" ht="17.25" customHeight="1">
      <c r="A627" s="10"/>
      <c r="B627" s="14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</row>
    <row r="628" ht="17.25" customHeight="1">
      <c r="A628" s="10"/>
      <c r="B628" s="14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</row>
    <row r="629" ht="17.25" customHeight="1">
      <c r="A629" s="10"/>
      <c r="B629" s="14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</row>
    <row r="630" ht="17.25" customHeight="1">
      <c r="A630" s="10"/>
      <c r="B630" s="14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</row>
    <row r="631" ht="17.25" customHeight="1">
      <c r="A631" s="10"/>
      <c r="B631" s="14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</row>
    <row r="632" ht="17.25" customHeight="1">
      <c r="A632" s="10"/>
      <c r="B632" s="14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</row>
    <row r="633" ht="17.25" customHeight="1">
      <c r="A633" s="10"/>
      <c r="B633" s="14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</row>
    <row r="634" ht="17.25" customHeight="1">
      <c r="A634" s="10"/>
      <c r="B634" s="14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</row>
    <row r="635" ht="17.25" customHeight="1">
      <c r="A635" s="10"/>
      <c r="B635" s="14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</row>
    <row r="636" ht="17.25" customHeight="1">
      <c r="A636" s="10"/>
      <c r="B636" s="14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</row>
    <row r="637" ht="17.25" customHeight="1">
      <c r="A637" s="10"/>
      <c r="B637" s="14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</row>
    <row r="638" ht="17.25" customHeight="1">
      <c r="A638" s="10"/>
      <c r="B638" s="14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</row>
    <row r="639" ht="17.25" customHeight="1">
      <c r="A639" s="10"/>
      <c r="B639" s="14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</row>
    <row r="640" ht="17.25" customHeight="1">
      <c r="A640" s="10"/>
      <c r="B640" s="14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</row>
    <row r="641" ht="17.25" customHeight="1">
      <c r="A641" s="10"/>
      <c r="B641" s="14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</row>
    <row r="642" ht="17.25" customHeight="1">
      <c r="A642" s="10"/>
      <c r="B642" s="14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</row>
    <row r="643" ht="17.25" customHeight="1">
      <c r="A643" s="10"/>
      <c r="B643" s="14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</row>
    <row r="644" ht="17.25" customHeight="1">
      <c r="A644" s="10"/>
      <c r="B644" s="14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</row>
    <row r="645" ht="17.25" customHeight="1">
      <c r="A645" s="10"/>
      <c r="B645" s="14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</row>
    <row r="646" ht="17.25" customHeight="1">
      <c r="A646" s="10"/>
      <c r="B646" s="14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</row>
    <row r="647" ht="17.25" customHeight="1">
      <c r="A647" s="10"/>
      <c r="B647" s="14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</row>
    <row r="648" ht="17.25" customHeight="1">
      <c r="A648" s="10"/>
      <c r="B648" s="14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</row>
    <row r="649" ht="17.25" customHeight="1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</row>
    <row r="650" ht="17.25" customHeight="1">
      <c r="A650" s="10"/>
      <c r="B650" s="14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</row>
    <row r="651" ht="17.25" customHeight="1">
      <c r="A651" s="10"/>
      <c r="B651" s="14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</row>
    <row r="652" ht="17.25" customHeight="1">
      <c r="A652" s="10"/>
      <c r="B652" s="14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</row>
    <row r="653" ht="17.25" customHeight="1">
      <c r="A653" s="10"/>
      <c r="B653" s="14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</row>
    <row r="654" ht="17.25" customHeight="1">
      <c r="A654" s="10"/>
      <c r="B654" s="14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</row>
    <row r="655" ht="17.25" customHeight="1">
      <c r="A655" s="10"/>
      <c r="B655" s="14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</row>
    <row r="656" ht="17.25" customHeight="1">
      <c r="A656" s="10"/>
      <c r="B656" s="14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</row>
    <row r="657" ht="17.25" customHeight="1">
      <c r="A657" s="10"/>
      <c r="B657" s="14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</row>
    <row r="658" ht="17.25" customHeight="1">
      <c r="A658" s="10"/>
      <c r="B658" s="14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</row>
    <row r="659" ht="17.25" customHeight="1">
      <c r="A659" s="10"/>
      <c r="B659" s="14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</row>
    <row r="660" ht="17.25" customHeight="1">
      <c r="A660" s="10"/>
      <c r="B660" s="14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</row>
    <row r="661" ht="17.25" customHeight="1">
      <c r="A661" s="10"/>
      <c r="B661" s="14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</row>
    <row r="662" ht="17.25" customHeight="1">
      <c r="A662" s="10"/>
      <c r="B662" s="14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</row>
    <row r="663" ht="17.25" customHeight="1">
      <c r="A663" s="10"/>
      <c r="B663" s="14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</row>
    <row r="664" ht="17.25" customHeight="1">
      <c r="A664" s="10"/>
      <c r="B664" s="14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</row>
    <row r="665" ht="17.25" customHeight="1">
      <c r="A665" s="10"/>
      <c r="B665" s="14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</row>
    <row r="666" ht="17.25" customHeight="1">
      <c r="A666" s="10"/>
      <c r="B666" s="14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</row>
    <row r="667" ht="17.25" customHeight="1">
      <c r="A667" s="10"/>
      <c r="B667" s="14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</row>
    <row r="668" ht="17.25" customHeight="1">
      <c r="A668" s="10"/>
      <c r="B668" s="14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</row>
    <row r="669" ht="17.25" customHeight="1">
      <c r="A669" s="10"/>
      <c r="B669" s="14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</row>
    <row r="670" ht="17.25" customHeight="1">
      <c r="A670" s="10"/>
      <c r="B670" s="14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</row>
    <row r="671" ht="17.25" customHeight="1">
      <c r="A671" s="10"/>
      <c r="B671" s="14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</row>
    <row r="672" ht="17.25" customHeight="1">
      <c r="A672" s="10"/>
      <c r="B672" s="14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</row>
    <row r="673" ht="17.25" customHeight="1">
      <c r="A673" s="10"/>
      <c r="B673" s="14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</row>
    <row r="674" ht="17.25" customHeight="1">
      <c r="A674" s="10"/>
      <c r="B674" s="14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</row>
    <row r="675" ht="17.25" customHeight="1">
      <c r="A675" s="10"/>
      <c r="B675" s="14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</row>
    <row r="676" ht="17.25" customHeight="1">
      <c r="A676" s="10"/>
      <c r="B676" s="14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</row>
    <row r="677" ht="17.25" customHeight="1">
      <c r="A677" s="10"/>
      <c r="B677" s="14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</row>
    <row r="678" ht="17.25" customHeight="1">
      <c r="A678" s="10"/>
      <c r="B678" s="14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</row>
    <row r="679" ht="17.25" customHeight="1">
      <c r="A679" s="10"/>
      <c r="B679" s="14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</row>
    <row r="680" ht="17.25" customHeight="1">
      <c r="A680" s="10"/>
      <c r="B680" s="14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</row>
    <row r="681" ht="17.25" customHeight="1">
      <c r="A681" s="10"/>
      <c r="B681" s="14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</row>
    <row r="682" ht="17.25" customHeight="1">
      <c r="A682" s="10"/>
      <c r="B682" s="14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</row>
    <row r="683" ht="17.25" customHeight="1">
      <c r="A683" s="10"/>
      <c r="B683" s="14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</row>
    <row r="684" ht="17.25" customHeight="1">
      <c r="A684" s="10"/>
      <c r="B684" s="14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</row>
    <row r="685" ht="17.25" customHeight="1">
      <c r="A685" s="10"/>
      <c r="B685" s="14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</row>
    <row r="686" ht="17.25" customHeight="1">
      <c r="A686" s="10"/>
      <c r="B686" s="14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</row>
    <row r="687" ht="17.25" customHeight="1">
      <c r="A687" s="10"/>
      <c r="B687" s="14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</row>
    <row r="688" ht="17.25" customHeight="1">
      <c r="A688" s="10"/>
      <c r="B688" s="14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</row>
    <row r="689" ht="17.25" customHeight="1">
      <c r="A689" s="10"/>
      <c r="B689" s="14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</row>
    <row r="690" ht="17.25" customHeight="1">
      <c r="A690" s="10"/>
      <c r="B690" s="14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</row>
    <row r="691" ht="17.25" customHeight="1">
      <c r="A691" s="10"/>
      <c r="B691" s="14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</row>
    <row r="692" ht="17.25" customHeight="1">
      <c r="A692" s="10"/>
      <c r="B692" s="14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</row>
    <row r="693" ht="17.25" customHeight="1">
      <c r="A693" s="10"/>
      <c r="B693" s="14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</row>
    <row r="694" ht="17.25" customHeight="1">
      <c r="A694" s="10"/>
      <c r="B694" s="14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</row>
    <row r="695" ht="17.25" customHeight="1">
      <c r="A695" s="10"/>
      <c r="B695" s="14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</row>
    <row r="696" ht="17.25" customHeight="1">
      <c r="A696" s="10"/>
      <c r="B696" s="14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</row>
    <row r="697" ht="17.25" customHeight="1">
      <c r="A697" s="10"/>
      <c r="B697" s="14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</row>
    <row r="698" ht="17.25" customHeight="1">
      <c r="A698" s="10"/>
      <c r="B698" s="14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</row>
    <row r="699" ht="17.25" customHeight="1">
      <c r="A699" s="10"/>
      <c r="B699" s="14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</row>
    <row r="700" ht="17.25" customHeight="1">
      <c r="A700" s="10"/>
      <c r="B700" s="14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</row>
    <row r="701" ht="17.25" customHeight="1">
      <c r="A701" s="10"/>
      <c r="B701" s="14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</row>
    <row r="702" ht="17.25" customHeight="1">
      <c r="A702" s="10"/>
      <c r="B702" s="14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</row>
    <row r="703" ht="17.25" customHeight="1">
      <c r="A703" s="10"/>
      <c r="B703" s="14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</row>
    <row r="704" ht="17.25" customHeight="1">
      <c r="A704" s="10"/>
      <c r="B704" s="14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</row>
    <row r="705" ht="17.25" customHeight="1">
      <c r="A705" s="10"/>
      <c r="B705" s="14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</row>
    <row r="706" ht="17.25" customHeight="1">
      <c r="A706" s="10"/>
      <c r="B706" s="14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</row>
    <row r="707" ht="17.25" customHeight="1">
      <c r="A707" s="10"/>
      <c r="B707" s="14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</row>
    <row r="708" ht="17.25" customHeight="1">
      <c r="A708" s="10"/>
      <c r="B708" s="14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</row>
    <row r="709" ht="17.25" customHeight="1">
      <c r="A709" s="10"/>
      <c r="B709" s="14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</row>
    <row r="710" ht="17.25" customHeight="1">
      <c r="A710" s="10"/>
      <c r="B710" s="14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</row>
    <row r="711" ht="17.25" customHeight="1">
      <c r="A711" s="10"/>
      <c r="B711" s="14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</row>
    <row r="712" ht="17.25" customHeight="1">
      <c r="A712" s="10"/>
      <c r="B712" s="14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</row>
    <row r="713" ht="17.25" customHeight="1">
      <c r="A713" s="10"/>
      <c r="B713" s="14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</row>
    <row r="714" ht="17.25" customHeight="1">
      <c r="A714" s="10"/>
      <c r="B714" s="14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</row>
    <row r="715" ht="17.25" customHeight="1">
      <c r="A715" s="10"/>
      <c r="B715" s="14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</row>
    <row r="716" ht="17.25" customHeight="1">
      <c r="A716" s="10"/>
      <c r="B716" s="14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</row>
    <row r="717" ht="17.25" customHeight="1">
      <c r="A717" s="10"/>
      <c r="B717" s="14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</row>
    <row r="718" ht="17.25" customHeight="1">
      <c r="A718" s="10"/>
      <c r="B718" s="14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</row>
    <row r="719" ht="17.25" customHeight="1">
      <c r="A719" s="10"/>
      <c r="B719" s="14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</row>
    <row r="720" ht="17.25" customHeight="1">
      <c r="A720" s="10"/>
      <c r="B720" s="14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</row>
    <row r="721" ht="17.25" customHeight="1">
      <c r="A721" s="10"/>
      <c r="B721" s="14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</row>
    <row r="722" ht="17.25" customHeight="1">
      <c r="A722" s="10"/>
      <c r="B722" s="14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</row>
    <row r="723" ht="17.25" customHeight="1">
      <c r="A723" s="10"/>
      <c r="B723" s="14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</row>
    <row r="724" ht="17.25" customHeight="1">
      <c r="A724" s="10"/>
      <c r="B724" s="14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</row>
    <row r="725" ht="17.25" customHeight="1">
      <c r="A725" s="10"/>
      <c r="B725" s="14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</row>
    <row r="726" ht="17.25" customHeight="1">
      <c r="A726" s="10"/>
      <c r="B726" s="14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</row>
    <row r="727" ht="17.25" customHeight="1">
      <c r="A727" s="10"/>
      <c r="B727" s="14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</row>
    <row r="728" ht="17.25" customHeight="1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</row>
    <row r="729" ht="17.25" customHeight="1">
      <c r="A729" s="10"/>
      <c r="B729" s="14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</row>
    <row r="730" ht="17.25" customHeight="1">
      <c r="A730" s="10"/>
      <c r="B730" s="14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</row>
    <row r="731" ht="17.25" customHeight="1">
      <c r="A731" s="10"/>
      <c r="B731" s="14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</row>
    <row r="732" ht="17.25" customHeight="1">
      <c r="A732" s="10"/>
      <c r="B732" s="14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</row>
    <row r="733" ht="17.25" customHeight="1">
      <c r="A733" s="10"/>
      <c r="B733" s="14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</row>
    <row r="734" ht="17.25" customHeight="1">
      <c r="A734" s="10"/>
      <c r="B734" s="14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</row>
    <row r="735" ht="17.25" customHeight="1">
      <c r="A735" s="10"/>
      <c r="B735" s="14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</row>
    <row r="736" ht="17.25" customHeight="1">
      <c r="A736" s="10"/>
      <c r="B736" s="14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</row>
    <row r="737" ht="17.25" customHeight="1">
      <c r="A737" s="10"/>
      <c r="B737" s="14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</row>
    <row r="738" ht="17.25" customHeight="1">
      <c r="A738" s="10"/>
      <c r="B738" s="14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</row>
    <row r="739" ht="17.25" customHeight="1">
      <c r="A739" s="10"/>
      <c r="B739" s="14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</row>
    <row r="740" ht="17.25" customHeight="1">
      <c r="A740" s="10"/>
      <c r="B740" s="14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</row>
    <row r="741" ht="17.25" customHeight="1">
      <c r="A741" s="10"/>
      <c r="B741" s="14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</row>
    <row r="742" ht="17.25" customHeight="1">
      <c r="A742" s="10"/>
      <c r="B742" s="14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</row>
    <row r="743" ht="17.25" customHeight="1">
      <c r="A743" s="10"/>
      <c r="B743" s="14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</row>
    <row r="744" ht="17.25" customHeight="1">
      <c r="A744" s="10"/>
      <c r="B744" s="14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</row>
    <row r="745" ht="17.25" customHeight="1">
      <c r="A745" s="10"/>
      <c r="B745" s="14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</row>
    <row r="746" ht="17.25" customHeight="1">
      <c r="A746" s="10"/>
      <c r="B746" s="14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</row>
    <row r="747" ht="17.25" customHeight="1">
      <c r="A747" s="10"/>
      <c r="B747" s="14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</row>
    <row r="748" ht="17.25" customHeight="1">
      <c r="A748" s="10"/>
      <c r="B748" s="14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</row>
    <row r="749" ht="17.25" customHeight="1">
      <c r="A749" s="10"/>
      <c r="B749" s="14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</row>
    <row r="750" ht="17.25" customHeight="1">
      <c r="A750" s="10"/>
      <c r="B750" s="14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</row>
    <row r="751" ht="17.25" customHeight="1">
      <c r="A751" s="10"/>
      <c r="B751" s="14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</row>
    <row r="752" ht="17.25" customHeight="1">
      <c r="A752" s="10"/>
      <c r="B752" s="14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</row>
    <row r="753" ht="17.25" customHeight="1">
      <c r="A753" s="10"/>
      <c r="B753" s="14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</row>
    <row r="754" ht="17.25" customHeight="1">
      <c r="A754" s="10"/>
      <c r="B754" s="14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</row>
    <row r="755" ht="17.25" customHeight="1">
      <c r="A755" s="10"/>
      <c r="B755" s="14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</row>
    <row r="756" ht="17.25" customHeight="1">
      <c r="A756" s="10"/>
      <c r="B756" s="14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</row>
    <row r="757" ht="17.25" customHeight="1">
      <c r="A757" s="10"/>
      <c r="B757" s="14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</row>
    <row r="758" ht="17.25" customHeight="1">
      <c r="A758" s="10"/>
      <c r="B758" s="14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</row>
    <row r="759" ht="17.25" customHeight="1">
      <c r="A759" s="10"/>
      <c r="B759" s="14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</row>
    <row r="760" ht="17.25" customHeight="1">
      <c r="A760" s="10"/>
      <c r="B760" s="14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</row>
    <row r="761" ht="17.25" customHeight="1">
      <c r="A761" s="10"/>
      <c r="B761" s="14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</row>
    <row r="762" ht="17.25" customHeight="1">
      <c r="A762" s="10"/>
      <c r="B762" s="14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</row>
    <row r="763" ht="17.25" customHeight="1">
      <c r="A763" s="10"/>
      <c r="B763" s="14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</row>
    <row r="764" ht="17.25" customHeight="1">
      <c r="A764" s="10"/>
      <c r="B764" s="14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</row>
    <row r="765" ht="17.25" customHeight="1">
      <c r="A765" s="10"/>
      <c r="B765" s="14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</row>
    <row r="766" ht="17.25" customHeight="1">
      <c r="A766" s="10"/>
      <c r="B766" s="14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</row>
    <row r="767" ht="17.25" customHeight="1">
      <c r="A767" s="10"/>
      <c r="B767" s="14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</row>
    <row r="768" ht="17.25" customHeight="1">
      <c r="A768" s="10"/>
      <c r="B768" s="14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</row>
    <row r="769" ht="17.25" customHeight="1">
      <c r="A769" s="10"/>
      <c r="B769" s="14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</row>
    <row r="770" ht="17.25" customHeight="1">
      <c r="A770" s="10"/>
      <c r="B770" s="14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</row>
    <row r="771" ht="17.25" customHeight="1">
      <c r="A771" s="10"/>
      <c r="B771" s="14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</row>
    <row r="772" ht="17.25" customHeight="1">
      <c r="A772" s="10"/>
      <c r="B772" s="14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</row>
    <row r="773" ht="17.25" customHeight="1">
      <c r="A773" s="10"/>
      <c r="B773" s="14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</row>
    <row r="774" ht="17.25" customHeight="1">
      <c r="A774" s="10"/>
      <c r="B774" s="14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</row>
    <row r="775" ht="17.25" customHeight="1">
      <c r="A775" s="10"/>
      <c r="B775" s="14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</row>
    <row r="776" ht="17.25" customHeight="1">
      <c r="A776" s="10"/>
      <c r="B776" s="14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</row>
    <row r="777" ht="17.25" customHeight="1">
      <c r="A777" s="10"/>
      <c r="B777" s="14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</row>
    <row r="778" ht="17.25" customHeight="1">
      <c r="A778" s="10"/>
      <c r="B778" s="14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</row>
    <row r="779" ht="17.25" customHeight="1">
      <c r="A779" s="10"/>
      <c r="B779" s="14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</row>
    <row r="780" ht="17.25" customHeight="1">
      <c r="A780" s="10"/>
      <c r="B780" s="14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</row>
    <row r="781" ht="17.25" customHeight="1">
      <c r="A781" s="10"/>
      <c r="B781" s="14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</row>
    <row r="782" ht="17.25" customHeight="1">
      <c r="A782" s="10"/>
      <c r="B782" s="14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</row>
    <row r="783" ht="17.25" customHeight="1">
      <c r="A783" s="10"/>
      <c r="B783" s="14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</row>
    <row r="784" ht="17.25" customHeight="1">
      <c r="A784" s="10"/>
      <c r="B784" s="14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</row>
    <row r="785" ht="17.25" customHeight="1">
      <c r="A785" s="10"/>
      <c r="B785" s="14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</row>
    <row r="786" ht="17.25" customHeight="1">
      <c r="A786" s="10"/>
      <c r="B786" s="14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</row>
    <row r="787" ht="17.25" customHeight="1">
      <c r="A787" s="10"/>
      <c r="B787" s="14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</row>
    <row r="788" ht="17.25" customHeight="1">
      <c r="A788" s="10"/>
      <c r="B788" s="14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</row>
    <row r="789" ht="17.25" customHeight="1">
      <c r="A789" s="10"/>
      <c r="B789" s="14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</row>
    <row r="790" ht="17.25" customHeight="1">
      <c r="A790" s="10"/>
      <c r="B790" s="14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</row>
    <row r="791" ht="17.25" customHeight="1">
      <c r="A791" s="10"/>
      <c r="B791" s="14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</row>
    <row r="792" ht="17.25" customHeight="1">
      <c r="A792" s="10"/>
      <c r="B792" s="14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</row>
    <row r="793" ht="17.25" customHeight="1">
      <c r="A793" s="10"/>
      <c r="B793" s="14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</row>
    <row r="794" ht="17.25" customHeight="1">
      <c r="A794" s="10"/>
      <c r="B794" s="14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</row>
    <row r="795" ht="17.25" customHeight="1">
      <c r="A795" s="10"/>
      <c r="B795" s="14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</row>
    <row r="796" ht="17.25" customHeight="1">
      <c r="A796" s="10"/>
      <c r="B796" s="14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</row>
    <row r="797" ht="17.25" customHeight="1">
      <c r="A797" s="10"/>
      <c r="B797" s="14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</row>
    <row r="798" ht="17.25" customHeight="1">
      <c r="A798" s="10"/>
      <c r="B798" s="14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</row>
    <row r="799" ht="17.25" customHeight="1">
      <c r="A799" s="10"/>
      <c r="B799" s="14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</row>
    <row r="800" ht="17.25" customHeight="1">
      <c r="A800" s="10"/>
      <c r="B800" s="14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</row>
    <row r="801" ht="17.25" customHeight="1">
      <c r="A801" s="10"/>
      <c r="B801" s="14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</row>
    <row r="802" ht="17.25" customHeight="1">
      <c r="A802" s="10"/>
      <c r="B802" s="14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</row>
    <row r="803" ht="17.25" customHeight="1">
      <c r="A803" s="10"/>
      <c r="B803" s="14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</row>
    <row r="804" ht="17.25" customHeight="1">
      <c r="A804" s="10"/>
      <c r="B804" s="14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</row>
    <row r="805" ht="17.25" customHeight="1">
      <c r="A805" s="10"/>
      <c r="B805" s="14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</row>
    <row r="806" ht="17.25" customHeight="1">
      <c r="A806" s="10"/>
      <c r="B806" s="14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</row>
    <row r="807" ht="17.25" customHeight="1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</row>
    <row r="808" ht="17.25" customHeight="1">
      <c r="A808" s="10"/>
      <c r="B808" s="14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</row>
    <row r="809" ht="17.25" customHeight="1">
      <c r="A809" s="10"/>
      <c r="B809" s="14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</row>
    <row r="810" ht="17.25" customHeight="1">
      <c r="A810" s="10"/>
      <c r="B810" s="14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</row>
    <row r="811" ht="17.25" customHeight="1">
      <c r="A811" s="10"/>
      <c r="B811" s="14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</row>
    <row r="812" ht="17.25" customHeight="1">
      <c r="A812" s="10"/>
      <c r="B812" s="14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</row>
    <row r="813" ht="17.25" customHeight="1">
      <c r="A813" s="10"/>
      <c r="B813" s="14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</row>
    <row r="814" ht="17.25" customHeight="1">
      <c r="A814" s="10"/>
      <c r="B814" s="14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</row>
    <row r="815" ht="17.25" customHeight="1">
      <c r="A815" s="10"/>
      <c r="B815" s="14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</row>
    <row r="816" ht="17.25" customHeight="1">
      <c r="A816" s="10"/>
      <c r="B816" s="14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</row>
    <row r="817" ht="17.25" customHeight="1">
      <c r="A817" s="10"/>
      <c r="B817" s="14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</row>
    <row r="818" ht="17.25" customHeight="1">
      <c r="A818" s="10"/>
      <c r="B818" s="14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</row>
    <row r="819" ht="17.25" customHeight="1">
      <c r="A819" s="10"/>
      <c r="B819" s="14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</row>
    <row r="820" ht="17.25" customHeight="1">
      <c r="A820" s="10"/>
      <c r="B820" s="14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</row>
    <row r="821" ht="17.25" customHeight="1">
      <c r="A821" s="10"/>
      <c r="B821" s="14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</row>
    <row r="822" ht="17.25" customHeight="1">
      <c r="A822" s="10"/>
      <c r="B822" s="14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</row>
    <row r="823" ht="17.25" customHeight="1">
      <c r="A823" s="10"/>
      <c r="B823" s="14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</row>
    <row r="824" ht="17.25" customHeight="1">
      <c r="A824" s="10"/>
      <c r="B824" s="14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</row>
    <row r="825" ht="17.25" customHeight="1">
      <c r="A825" s="10"/>
      <c r="B825" s="14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</row>
    <row r="826" ht="17.25" customHeight="1">
      <c r="A826" s="10"/>
      <c r="B826" s="14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</row>
    <row r="827" ht="17.25" customHeight="1">
      <c r="A827" s="10"/>
      <c r="B827" s="14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</row>
    <row r="828" ht="17.25" customHeight="1">
      <c r="A828" s="10"/>
      <c r="B828" s="14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</row>
    <row r="829" ht="17.25" customHeight="1">
      <c r="A829" s="10"/>
      <c r="B829" s="14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</row>
    <row r="830" ht="17.25" customHeight="1">
      <c r="A830" s="10"/>
      <c r="B830" s="14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</row>
    <row r="831" ht="17.25" customHeight="1">
      <c r="A831" s="10"/>
      <c r="B831" s="14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</row>
    <row r="832" ht="17.25" customHeight="1">
      <c r="A832" s="10"/>
      <c r="B832" s="14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</row>
    <row r="833" ht="17.25" customHeight="1">
      <c r="A833" s="10"/>
      <c r="B833" s="14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</row>
    <row r="834" ht="17.25" customHeight="1">
      <c r="A834" s="10"/>
      <c r="B834" s="14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</row>
    <row r="835" ht="17.25" customHeight="1">
      <c r="A835" s="10"/>
      <c r="B835" s="14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</row>
    <row r="836" ht="17.25" customHeight="1">
      <c r="A836" s="10"/>
      <c r="B836" s="14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</row>
    <row r="837" ht="17.25" customHeight="1">
      <c r="A837" s="10"/>
      <c r="B837" s="14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</row>
    <row r="838" ht="17.25" customHeight="1">
      <c r="A838" s="10"/>
      <c r="B838" s="14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</row>
    <row r="839" ht="17.25" customHeight="1">
      <c r="A839" s="10"/>
      <c r="B839" s="14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</row>
    <row r="840" ht="17.25" customHeight="1">
      <c r="A840" s="10"/>
      <c r="B840" s="14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</row>
    <row r="841" ht="17.25" customHeight="1">
      <c r="A841" s="10"/>
      <c r="B841" s="14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</row>
    <row r="842" ht="17.25" customHeight="1">
      <c r="A842" s="10"/>
      <c r="B842" s="14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</row>
    <row r="843" ht="17.25" customHeight="1">
      <c r="A843" s="10"/>
      <c r="B843" s="14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</row>
    <row r="844" ht="17.25" customHeight="1">
      <c r="A844" s="10"/>
      <c r="B844" s="14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</row>
    <row r="845" ht="17.25" customHeight="1">
      <c r="A845" s="10"/>
      <c r="B845" s="14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</row>
    <row r="846" ht="17.25" customHeight="1">
      <c r="A846" s="10"/>
      <c r="B846" s="14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</row>
    <row r="847" ht="17.25" customHeight="1">
      <c r="A847" s="10"/>
      <c r="B847" s="14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</row>
    <row r="848" ht="17.25" customHeight="1">
      <c r="A848" s="10"/>
      <c r="B848" s="14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</row>
    <row r="849" ht="17.25" customHeight="1">
      <c r="A849" s="10"/>
      <c r="B849" s="14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</row>
    <row r="850" ht="17.25" customHeight="1">
      <c r="A850" s="10"/>
      <c r="B850" s="14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</row>
    <row r="851" ht="17.25" customHeight="1">
      <c r="A851" s="10"/>
      <c r="B851" s="14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</row>
    <row r="852" ht="17.25" customHeight="1">
      <c r="A852" s="10"/>
      <c r="B852" s="14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</row>
    <row r="853" ht="17.25" customHeight="1">
      <c r="A853" s="10"/>
      <c r="B853" s="14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</row>
    <row r="854" ht="17.25" customHeight="1">
      <c r="A854" s="10"/>
      <c r="B854" s="14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</row>
    <row r="855" ht="17.25" customHeight="1">
      <c r="A855" s="10"/>
      <c r="B855" s="14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</row>
    <row r="856" ht="17.25" customHeight="1">
      <c r="A856" s="10"/>
      <c r="B856" s="14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</row>
    <row r="857" ht="17.25" customHeight="1">
      <c r="A857" s="10"/>
      <c r="B857" s="14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</row>
    <row r="858" ht="17.25" customHeight="1">
      <c r="A858" s="10"/>
      <c r="B858" s="14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</row>
    <row r="859" ht="17.25" customHeight="1">
      <c r="A859" s="10"/>
      <c r="B859" s="14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</row>
    <row r="860" ht="17.25" customHeight="1">
      <c r="A860" s="10"/>
      <c r="B860" s="14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</row>
    <row r="861" ht="17.25" customHeight="1">
      <c r="A861" s="10"/>
      <c r="B861" s="14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</row>
    <row r="862" ht="17.25" customHeight="1">
      <c r="A862" s="10"/>
      <c r="B862" s="14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</row>
    <row r="863" ht="17.25" customHeight="1">
      <c r="A863" s="10"/>
      <c r="B863" s="14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</row>
    <row r="864" ht="17.25" customHeight="1">
      <c r="A864" s="10"/>
      <c r="B864" s="14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</row>
    <row r="865" ht="17.25" customHeight="1">
      <c r="A865" s="10"/>
      <c r="B865" s="14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</row>
    <row r="866" ht="17.25" customHeight="1">
      <c r="A866" s="10"/>
      <c r="B866" s="14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</row>
    <row r="867" ht="17.25" customHeight="1">
      <c r="A867" s="10"/>
      <c r="B867" s="14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</row>
    <row r="868" ht="17.25" customHeight="1">
      <c r="A868" s="10"/>
      <c r="B868" s="14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</row>
    <row r="869" ht="17.25" customHeight="1">
      <c r="A869" s="10"/>
      <c r="B869" s="14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</row>
    <row r="870" ht="17.25" customHeight="1">
      <c r="A870" s="10"/>
      <c r="B870" s="14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</row>
    <row r="871" ht="17.25" customHeight="1">
      <c r="A871" s="10"/>
      <c r="B871" s="14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</row>
    <row r="872" ht="17.25" customHeight="1">
      <c r="A872" s="10"/>
      <c r="B872" s="14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</row>
    <row r="873" ht="17.25" customHeight="1">
      <c r="A873" s="10"/>
      <c r="B873" s="14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</row>
    <row r="874" ht="17.25" customHeight="1">
      <c r="A874" s="10"/>
      <c r="B874" s="14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</row>
    <row r="875" ht="17.25" customHeight="1">
      <c r="A875" s="10"/>
      <c r="B875" s="14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</row>
    <row r="876" ht="17.25" customHeight="1">
      <c r="A876" s="10"/>
      <c r="B876" s="14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</row>
    <row r="877" ht="17.25" customHeight="1">
      <c r="A877" s="10"/>
      <c r="B877" s="14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</row>
    <row r="878" ht="17.25" customHeight="1">
      <c r="A878" s="10"/>
      <c r="B878" s="14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</row>
    <row r="879" ht="17.25" customHeight="1">
      <c r="A879" s="10"/>
      <c r="B879" s="14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</row>
    <row r="880" ht="17.25" customHeight="1">
      <c r="A880" s="10"/>
      <c r="B880" s="14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</row>
    <row r="881" ht="17.25" customHeight="1">
      <c r="A881" s="10"/>
      <c r="B881" s="14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</row>
    <row r="882" ht="17.25" customHeight="1">
      <c r="A882" s="10"/>
      <c r="B882" s="14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</row>
    <row r="883" ht="17.25" customHeight="1">
      <c r="A883" s="10"/>
      <c r="B883" s="14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</row>
    <row r="884" ht="17.25" customHeight="1">
      <c r="A884" s="10"/>
      <c r="B884" s="14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</row>
    <row r="885" ht="17.25" customHeight="1">
      <c r="A885" s="10"/>
      <c r="B885" s="14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</row>
    <row r="886" ht="17.25" customHeight="1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</row>
    <row r="887" ht="17.25" customHeight="1">
      <c r="A887" s="10"/>
      <c r="B887" s="14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</row>
    <row r="888" ht="17.25" customHeight="1">
      <c r="A888" s="10"/>
      <c r="B888" s="14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</row>
    <row r="889" ht="17.25" customHeight="1">
      <c r="A889" s="10"/>
      <c r="B889" s="14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</row>
    <row r="890" ht="17.25" customHeight="1">
      <c r="A890" s="10"/>
      <c r="B890" s="14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</row>
    <row r="891" ht="17.25" customHeight="1">
      <c r="A891" s="10"/>
      <c r="B891" s="14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</row>
    <row r="892" ht="17.25" customHeight="1">
      <c r="A892" s="10"/>
      <c r="B892" s="14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</row>
    <row r="893" ht="17.25" customHeight="1">
      <c r="A893" s="10"/>
      <c r="B893" s="14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</row>
    <row r="894" ht="17.25" customHeight="1">
      <c r="A894" s="10"/>
      <c r="B894" s="14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</row>
    <row r="895" ht="17.25" customHeight="1">
      <c r="A895" s="10"/>
      <c r="B895" s="14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</row>
    <row r="896" ht="17.25" customHeight="1">
      <c r="A896" s="10"/>
      <c r="B896" s="14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</row>
    <row r="897" ht="17.25" customHeight="1">
      <c r="A897" s="10"/>
      <c r="B897" s="14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</row>
    <row r="898" ht="17.25" customHeight="1">
      <c r="A898" s="10"/>
      <c r="B898" s="14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</row>
    <row r="899" ht="17.25" customHeight="1">
      <c r="A899" s="10"/>
      <c r="B899" s="14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</row>
    <row r="900" ht="17.25" customHeight="1">
      <c r="A900" s="10"/>
      <c r="B900" s="14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</row>
    <row r="901" ht="17.25" customHeight="1">
      <c r="A901" s="10"/>
      <c r="B901" s="14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</row>
    <row r="902" ht="17.25" customHeight="1">
      <c r="A902" s="10"/>
      <c r="B902" s="14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</row>
    <row r="903" ht="17.25" customHeight="1">
      <c r="A903" s="10"/>
      <c r="B903" s="14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</row>
    <row r="904" ht="17.25" customHeight="1">
      <c r="A904" s="10"/>
      <c r="B904" s="14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</row>
    <row r="905" ht="17.25" customHeight="1">
      <c r="A905" s="10"/>
      <c r="B905" s="14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</row>
    <row r="906" ht="17.25" customHeight="1">
      <c r="A906" s="10"/>
      <c r="B906" s="14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</row>
    <row r="907" ht="17.25" customHeight="1">
      <c r="A907" s="10"/>
      <c r="B907" s="14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</row>
    <row r="908" ht="17.25" customHeight="1">
      <c r="A908" s="10"/>
      <c r="B908" s="14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</row>
    <row r="909" ht="17.25" customHeight="1">
      <c r="A909" s="10"/>
      <c r="B909" s="14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</row>
    <row r="910" ht="17.25" customHeight="1">
      <c r="A910" s="10"/>
      <c r="B910" s="14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</row>
    <row r="911" ht="17.25" customHeight="1">
      <c r="A911" s="10"/>
      <c r="B911" s="14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</row>
    <row r="912" ht="17.25" customHeight="1">
      <c r="A912" s="10"/>
      <c r="B912" s="14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</row>
    <row r="913" ht="17.25" customHeight="1">
      <c r="A913" s="10"/>
      <c r="B913" s="14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</row>
    <row r="914" ht="17.25" customHeight="1">
      <c r="A914" s="10"/>
      <c r="B914" s="14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</row>
    <row r="915" ht="17.25" customHeight="1">
      <c r="A915" s="10"/>
      <c r="B915" s="14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</row>
    <row r="916" ht="17.25" customHeight="1">
      <c r="A916" s="10"/>
      <c r="B916" s="14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</row>
    <row r="917" ht="17.25" customHeight="1">
      <c r="A917" s="10"/>
      <c r="B917" s="14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</row>
    <row r="918" ht="17.25" customHeight="1">
      <c r="A918" s="10"/>
      <c r="B918" s="14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</row>
    <row r="919" ht="17.25" customHeight="1">
      <c r="A919" s="10"/>
      <c r="B919" s="14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</row>
    <row r="920" ht="17.25" customHeight="1">
      <c r="A920" s="10"/>
      <c r="B920" s="14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</row>
    <row r="921" ht="17.25" customHeight="1">
      <c r="A921" s="10"/>
      <c r="B921" s="14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</row>
    <row r="922" ht="17.25" customHeight="1">
      <c r="A922" s="10"/>
      <c r="B922" s="14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</row>
    <row r="923" ht="17.25" customHeight="1">
      <c r="A923" s="10"/>
      <c r="B923" s="14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</row>
    <row r="924" ht="17.25" customHeight="1">
      <c r="A924" s="10"/>
      <c r="B924" s="14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</row>
    <row r="925" ht="17.25" customHeight="1">
      <c r="A925" s="10"/>
      <c r="B925" s="14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</row>
    <row r="926" ht="17.25" customHeight="1">
      <c r="A926" s="10"/>
      <c r="B926" s="14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</row>
    <row r="927" ht="17.25" customHeight="1">
      <c r="A927" s="10"/>
      <c r="B927" s="14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</row>
    <row r="928" ht="17.25" customHeight="1">
      <c r="A928" s="10"/>
      <c r="B928" s="14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</row>
    <row r="929" ht="17.25" customHeight="1">
      <c r="A929" s="10"/>
      <c r="B929" s="14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</row>
    <row r="930" ht="17.25" customHeight="1">
      <c r="A930" s="10"/>
      <c r="B930" s="14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</row>
    <row r="931" ht="17.25" customHeight="1">
      <c r="A931" s="10"/>
      <c r="B931" s="14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</row>
    <row r="932" ht="17.25" customHeight="1">
      <c r="A932" s="10"/>
      <c r="B932" s="14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</row>
    <row r="933" ht="17.25" customHeight="1">
      <c r="A933" s="10"/>
      <c r="B933" s="14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</row>
    <row r="934" ht="17.25" customHeight="1">
      <c r="A934" s="10"/>
      <c r="B934" s="14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</row>
    <row r="935" ht="17.25" customHeight="1">
      <c r="A935" s="10"/>
      <c r="B935" s="14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</row>
    <row r="936" ht="17.25" customHeight="1">
      <c r="A936" s="10"/>
      <c r="B936" s="14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</row>
    <row r="937" ht="17.25" customHeight="1">
      <c r="A937" s="10"/>
      <c r="B937" s="14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</row>
    <row r="938" ht="17.25" customHeight="1">
      <c r="A938" s="10"/>
      <c r="B938" s="14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</row>
    <row r="939" ht="17.25" customHeight="1">
      <c r="A939" s="10"/>
      <c r="B939" s="14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</row>
    <row r="940" ht="17.25" customHeight="1">
      <c r="A940" s="10"/>
      <c r="B940" s="14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</row>
    <row r="941" ht="17.25" customHeight="1">
      <c r="A941" s="10"/>
      <c r="B941" s="14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</row>
    <row r="942" ht="17.25" customHeight="1">
      <c r="A942" s="10"/>
      <c r="B942" s="14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</row>
    <row r="943" ht="17.25" customHeight="1">
      <c r="A943" s="10"/>
      <c r="B943" s="14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</row>
    <row r="944" ht="17.25" customHeight="1">
      <c r="A944" s="10"/>
      <c r="B944" s="14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</row>
    <row r="945" ht="17.25" customHeight="1">
      <c r="A945" s="10"/>
      <c r="B945" s="14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</row>
    <row r="946" ht="17.25" customHeight="1">
      <c r="A946" s="10"/>
      <c r="B946" s="14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</row>
    <row r="947" ht="17.25" customHeight="1">
      <c r="A947" s="10"/>
      <c r="B947" s="14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</row>
    <row r="948" ht="17.25" customHeight="1">
      <c r="A948" s="10"/>
      <c r="B948" s="14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</row>
    <row r="949" ht="17.25" customHeight="1">
      <c r="A949" s="10"/>
      <c r="B949" s="14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</row>
    <row r="950" ht="17.25" customHeight="1">
      <c r="A950" s="10"/>
      <c r="B950" s="14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</row>
    <row r="951" ht="17.25" customHeight="1">
      <c r="A951" s="10"/>
      <c r="B951" s="14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</row>
    <row r="952" ht="17.25" customHeight="1">
      <c r="A952" s="10"/>
      <c r="B952" s="14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</row>
    <row r="953" ht="17.25" customHeight="1">
      <c r="A953" s="10"/>
      <c r="B953" s="14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</row>
    <row r="954" ht="17.25" customHeight="1">
      <c r="A954" s="10"/>
      <c r="B954" s="14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</row>
    <row r="955" ht="17.25" customHeight="1">
      <c r="A955" s="10"/>
      <c r="B955" s="14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</row>
    <row r="956" ht="17.25" customHeight="1">
      <c r="A956" s="10"/>
      <c r="B956" s="14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</row>
    <row r="957" ht="17.25" customHeight="1">
      <c r="A957" s="10"/>
      <c r="B957" s="14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</row>
    <row r="958" ht="17.25" customHeight="1">
      <c r="A958" s="10"/>
      <c r="B958" s="14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</row>
    <row r="959" ht="17.25" customHeight="1">
      <c r="A959" s="10"/>
      <c r="B959" s="14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</row>
    <row r="960" ht="17.25" customHeight="1">
      <c r="A960" s="10"/>
      <c r="B960" s="14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</row>
    <row r="961" ht="17.25" customHeight="1">
      <c r="A961" s="10"/>
      <c r="B961" s="14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</row>
    <row r="962" ht="17.25" customHeight="1">
      <c r="A962" s="10"/>
      <c r="B962" s="14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</row>
    <row r="963" ht="17.25" customHeight="1">
      <c r="A963" s="10"/>
      <c r="B963" s="14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</row>
    <row r="964" ht="17.25" customHeight="1">
      <c r="A964" s="10"/>
      <c r="B964" s="14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</row>
    <row r="965" ht="17.25" customHeight="1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</row>
    <row r="966" ht="17.25" customHeight="1">
      <c r="A966" s="10"/>
      <c r="B966" s="14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</row>
    <row r="967" ht="17.25" customHeight="1">
      <c r="A967" s="10"/>
      <c r="B967" s="14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</row>
    <row r="968" ht="17.25" customHeight="1">
      <c r="A968" s="10"/>
      <c r="B968" s="14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</row>
    <row r="969" ht="17.25" customHeight="1">
      <c r="A969" s="10"/>
      <c r="B969" s="14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</row>
    <row r="970" ht="17.25" customHeight="1">
      <c r="A970" s="10"/>
      <c r="B970" s="14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</row>
    <row r="971" ht="17.25" customHeight="1">
      <c r="A971" s="10"/>
      <c r="B971" s="14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</row>
    <row r="972" ht="17.25" customHeight="1">
      <c r="A972" s="10"/>
      <c r="B972" s="14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</row>
    <row r="973" ht="17.25" customHeight="1">
      <c r="A973" s="10"/>
      <c r="B973" s="14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</row>
    <row r="974" ht="17.25" customHeight="1">
      <c r="A974" s="10"/>
      <c r="B974" s="14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</row>
    <row r="975" ht="17.25" customHeight="1">
      <c r="A975" s="10"/>
      <c r="B975" s="14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</row>
    <row r="976" ht="17.25" customHeight="1">
      <c r="A976" s="10"/>
      <c r="B976" s="14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</row>
    <row r="977" ht="17.25" customHeight="1">
      <c r="A977" s="10"/>
      <c r="B977" s="14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</row>
    <row r="978" ht="17.25" customHeight="1">
      <c r="A978" s="10"/>
      <c r="B978" s="14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</row>
    <row r="979" ht="17.25" customHeight="1">
      <c r="A979" s="10"/>
      <c r="B979" s="14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</row>
    <row r="980" ht="17.25" customHeight="1">
      <c r="A980" s="10"/>
      <c r="B980" s="14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</row>
    <row r="981" ht="17.25" customHeight="1">
      <c r="A981" s="10"/>
      <c r="B981" s="14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</row>
    <row r="982" ht="17.25" customHeight="1">
      <c r="A982" s="10"/>
      <c r="B982" s="14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</row>
    <row r="983" ht="17.25" customHeight="1">
      <c r="A983" s="10"/>
      <c r="B983" s="14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</row>
    <row r="984" ht="17.25" customHeight="1">
      <c r="A984" s="10"/>
      <c r="B984" s="14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</row>
    <row r="985" ht="17.25" customHeight="1">
      <c r="A985" s="10"/>
      <c r="B985" s="14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</row>
    <row r="986" ht="17.25" customHeight="1">
      <c r="A986" s="10"/>
      <c r="B986" s="14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</row>
    <row r="987" ht="17.25" customHeight="1">
      <c r="A987" s="10"/>
      <c r="B987" s="14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</row>
    <row r="988" ht="17.25" customHeight="1">
      <c r="A988" s="10"/>
      <c r="B988" s="14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</row>
    <row r="989" ht="17.25" customHeight="1">
      <c r="A989" s="10"/>
      <c r="B989" s="14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</row>
    <row r="990" ht="17.25" customHeight="1">
      <c r="A990" s="10"/>
      <c r="B990" s="14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</row>
    <row r="991" ht="17.25" customHeight="1">
      <c r="A991" s="10"/>
      <c r="B991" s="14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</row>
    <row r="992" ht="17.25" customHeight="1">
      <c r="A992" s="10"/>
      <c r="B992" s="14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</row>
    <row r="993" ht="17.25" customHeight="1">
      <c r="A993" s="10"/>
      <c r="B993" s="14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</row>
    <row r="994" ht="17.25" customHeight="1">
      <c r="A994" s="10"/>
      <c r="B994" s="14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</row>
    <row r="995" ht="17.25" customHeight="1">
      <c r="A995" s="10"/>
      <c r="B995" s="14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</row>
    <row r="996" ht="17.25" customHeight="1">
      <c r="A996" s="10"/>
      <c r="B996" s="14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</row>
    <row r="997" ht="17.25" customHeight="1">
      <c r="A997" s="10"/>
      <c r="B997" s="14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</row>
    <row r="998" ht="17.25" customHeight="1">
      <c r="A998" s="10"/>
      <c r="B998" s="14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</row>
    <row r="999" ht="17.25" customHeight="1">
      <c r="A999" s="10"/>
      <c r="B999" s="14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</row>
    <row r="1000" ht="17.25" customHeight="1">
      <c r="A1000" s="10"/>
      <c r="B1000" s="14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</row>
    <row r="1001" ht="17.25" customHeight="1">
      <c r="A1001" s="10"/>
      <c r="B1001" s="14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</row>
  </sheetData>
  <mergeCells count="8">
    <mergeCell ref="A1:D1"/>
    <mergeCell ref="A2:H2"/>
    <mergeCell ref="A4:C4"/>
    <mergeCell ref="A22:B22"/>
    <mergeCell ref="A23:B23"/>
    <mergeCell ref="A24:D24"/>
    <mergeCell ref="A25:F25"/>
    <mergeCell ref="A26:E26"/>
  </mergeCells>
  <dataValidations>
    <dataValidation type="list" allowBlank="1" showErrorMessage="1" sqref="B19">
      <formula1>M4:M7</formula1>
    </dataValidation>
    <dataValidation type="list" allowBlank="1" showErrorMessage="1" sqref="B10">
      <formula1>K4:K5</formula1>
    </dataValidation>
    <dataValidation type="list" allowBlank="1" showErrorMessage="1" sqref="B18">
      <formula1>L4:L7</formula1>
    </dataValidation>
    <dataValidation type="list" allowBlank="1" showErrorMessage="1" sqref="B20">
      <formula1>N4:N7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25.63"/>
    <col customWidth="1" min="2" max="2" width="10.63"/>
    <col customWidth="1" min="3" max="10" width="5.63"/>
    <col customWidth="1" min="11" max="26" width="9.13"/>
  </cols>
  <sheetData>
    <row r="1" ht="24.75" customHeight="1">
      <c r="A1" s="2" t="s">
        <v>1</v>
      </c>
      <c r="B1" s="3"/>
      <c r="C1" s="3"/>
      <c r="D1" s="3"/>
      <c r="E1" s="3"/>
      <c r="F1" s="3"/>
      <c r="G1" s="3"/>
      <c r="H1" s="3"/>
      <c r="I1" s="3"/>
      <c r="J1" s="5"/>
    </row>
    <row r="2" ht="17.2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ht="17.25" customHeight="1">
      <c r="A3" s="12">
        <f>Inputs!B6</f>
        <v>44767</v>
      </c>
      <c r="B3" s="10"/>
      <c r="C3" s="13"/>
      <c r="D3" s="13"/>
      <c r="E3" s="13"/>
      <c r="F3" s="13"/>
      <c r="G3" s="13"/>
      <c r="H3" s="13"/>
      <c r="I3" s="13"/>
      <c r="J3" s="13"/>
    </row>
    <row r="4" ht="17.25" customHeight="1">
      <c r="A4" s="15"/>
      <c r="B4" s="17"/>
      <c r="C4" s="19" t="s">
        <v>22</v>
      </c>
      <c r="D4" s="20"/>
      <c r="E4" s="19" t="s">
        <v>23</v>
      </c>
      <c r="F4" s="20"/>
      <c r="G4" s="19" t="s">
        <v>24</v>
      </c>
      <c r="H4" s="20"/>
      <c r="I4" s="19" t="s">
        <v>25</v>
      </c>
      <c r="J4" s="20"/>
    </row>
    <row r="5" ht="17.25" customHeight="1">
      <c r="A5" s="23" t="s">
        <v>28</v>
      </c>
      <c r="B5" s="23" t="s">
        <v>30</v>
      </c>
      <c r="C5" s="32">
        <f>IF((Inputs!B10="kg"),MROUND((Inputs!B14*0.8),2.5),MROUND((Inputs!B14*0.8),5))</f>
        <v>220</v>
      </c>
      <c r="D5" s="33" t="s">
        <v>43</v>
      </c>
      <c r="E5" s="32">
        <f t="shared" ref="E5:E6" si="1">C5</f>
        <v>220</v>
      </c>
      <c r="F5" s="33" t="s">
        <v>43</v>
      </c>
      <c r="G5" s="32">
        <f>E5</f>
        <v>220</v>
      </c>
      <c r="H5" s="33" t="s">
        <v>43</v>
      </c>
      <c r="I5" s="32">
        <f>G5</f>
        <v>220</v>
      </c>
      <c r="J5" s="33" t="s">
        <v>43</v>
      </c>
    </row>
    <row r="6" ht="17.25" customHeight="1">
      <c r="A6" s="44" t="s">
        <v>49</v>
      </c>
      <c r="B6" s="44" t="s">
        <v>30</v>
      </c>
      <c r="C6" s="46">
        <f>IF((Inputs!B10="kg"),MROUND((Inputs!B15*0.8),2.5),MROUND((Inputs!B15*0.8),5))</f>
        <v>250</v>
      </c>
      <c r="D6" s="47" t="s">
        <v>43</v>
      </c>
      <c r="E6" s="46">
        <f t="shared" si="1"/>
        <v>250</v>
      </c>
      <c r="F6" s="47" t="s">
        <v>43</v>
      </c>
      <c r="G6" s="48"/>
      <c r="H6" s="55"/>
      <c r="I6" s="48"/>
      <c r="J6" s="55"/>
    </row>
    <row r="7" ht="17.25" customHeight="1">
      <c r="A7" s="44" t="s">
        <v>54</v>
      </c>
      <c r="B7" s="44" t="s">
        <v>30</v>
      </c>
      <c r="C7" s="46"/>
      <c r="D7" s="47"/>
      <c r="E7" s="46"/>
      <c r="F7" s="47"/>
      <c r="G7" s="46"/>
      <c r="H7" s="47"/>
      <c r="I7" s="48"/>
      <c r="J7" s="55"/>
    </row>
    <row r="8" ht="17.25" customHeight="1">
      <c r="A8" s="51" t="s">
        <v>55</v>
      </c>
      <c r="B8" s="51" t="s">
        <v>30</v>
      </c>
      <c r="C8" s="52"/>
      <c r="D8" s="54"/>
      <c r="E8" s="52"/>
      <c r="F8" s="54"/>
      <c r="G8" s="52"/>
      <c r="H8" s="54"/>
      <c r="I8" s="48"/>
      <c r="J8" s="55"/>
    </row>
    <row r="9" ht="17.25" customHeight="1">
      <c r="A9" s="7"/>
      <c r="B9" s="7"/>
      <c r="C9" s="7"/>
      <c r="D9" s="7"/>
      <c r="E9" s="7"/>
      <c r="F9" s="7"/>
      <c r="G9" s="7"/>
      <c r="H9" s="7"/>
      <c r="I9" s="64"/>
      <c r="J9" s="64"/>
    </row>
    <row r="10" ht="17.25" customHeight="1">
      <c r="A10" s="12">
        <f>Inputs!B6+1</f>
        <v>44768</v>
      </c>
      <c r="B10" s="10"/>
      <c r="C10" s="13"/>
      <c r="D10" s="13"/>
      <c r="E10" s="13"/>
      <c r="F10" s="13"/>
      <c r="G10" s="13"/>
      <c r="H10" s="13"/>
      <c r="I10" s="13"/>
      <c r="J10" s="13"/>
    </row>
    <row r="11" ht="17.25" customHeight="1">
      <c r="A11" s="13"/>
      <c r="B11" s="17"/>
      <c r="C11" s="19" t="s">
        <v>22</v>
      </c>
      <c r="D11" s="20"/>
      <c r="E11" s="19" t="s">
        <v>23</v>
      </c>
      <c r="F11" s="20"/>
      <c r="G11" s="19" t="s">
        <v>24</v>
      </c>
      <c r="H11" s="20"/>
      <c r="I11" s="19" t="s">
        <v>25</v>
      </c>
      <c r="J11" s="20"/>
    </row>
    <row r="12" ht="17.25" customHeight="1">
      <c r="A12" s="23" t="s">
        <v>50</v>
      </c>
      <c r="B12" s="23" t="s">
        <v>30</v>
      </c>
      <c r="C12" s="32">
        <f>IF((Inputs!B10="kg"),MROUND((Inputs!B13*0.5),2.5),MROUND((Inputs!B13*0.5),5))</f>
        <v>115</v>
      </c>
      <c r="D12" s="33" t="s">
        <v>73</v>
      </c>
      <c r="E12" s="32">
        <f>IF((Inputs!B10="kg"),MROUND((Inputs!B13*0.675),2.5),MROUND((Inputs!B13*0.675),5))</f>
        <v>150</v>
      </c>
      <c r="F12" s="33" t="s">
        <v>73</v>
      </c>
      <c r="G12" s="32">
        <f>IF((Inputs!B10="kg"),MROUND((Inputs!B13*0.75),2.5),MROUND((Inputs!B13*0.75),5))</f>
        <v>170</v>
      </c>
      <c r="H12" s="33" t="s">
        <v>52</v>
      </c>
      <c r="I12" s="32">
        <f>IF((Inputs!B10="kg"),MROUND((Inputs!B13*0.775),2.5),MROUND((Inputs!B13*0.775),5))</f>
        <v>175</v>
      </c>
      <c r="J12" s="33" t="s">
        <v>43</v>
      </c>
    </row>
    <row r="13" ht="17.25" customHeight="1">
      <c r="A13" s="44" t="str">
        <f>Inputs!B18</f>
        <v>Barbell Row</v>
      </c>
      <c r="B13" s="44" t="s">
        <v>30</v>
      </c>
      <c r="C13" s="46"/>
      <c r="D13" s="47" t="s">
        <v>73</v>
      </c>
      <c r="E13" s="46"/>
      <c r="F13" s="47" t="s">
        <v>73</v>
      </c>
      <c r="G13" s="46"/>
      <c r="H13" s="47" t="s">
        <v>52</v>
      </c>
      <c r="I13" s="46"/>
      <c r="J13" s="47" t="s">
        <v>43</v>
      </c>
    </row>
    <row r="14" ht="17.25" customHeight="1">
      <c r="A14" s="44" t="str">
        <f>Inputs!B19</f>
        <v>Military Press</v>
      </c>
      <c r="B14" s="44" t="s">
        <v>30</v>
      </c>
      <c r="C14" s="46"/>
      <c r="D14" s="47" t="s">
        <v>84</v>
      </c>
      <c r="E14" s="46"/>
      <c r="F14" s="47" t="s">
        <v>84</v>
      </c>
      <c r="G14" s="46"/>
      <c r="H14" s="47" t="s">
        <v>73</v>
      </c>
      <c r="I14" s="46"/>
      <c r="J14" s="47" t="s">
        <v>52</v>
      </c>
    </row>
    <row r="15" ht="17.25" customHeight="1">
      <c r="A15" s="44" t="str">
        <f>Inputs!B20</f>
        <v>Weighted Pull-up</v>
      </c>
      <c r="B15" s="44" t="s">
        <v>30</v>
      </c>
      <c r="C15" s="46"/>
      <c r="D15" s="47" t="s">
        <v>84</v>
      </c>
      <c r="E15" s="46"/>
      <c r="F15" s="47" t="s">
        <v>84</v>
      </c>
      <c r="G15" s="46"/>
      <c r="H15" s="47" t="s">
        <v>73</v>
      </c>
      <c r="I15" s="46"/>
      <c r="J15" s="47" t="s">
        <v>52</v>
      </c>
    </row>
    <row r="16" ht="17.25" customHeight="1">
      <c r="A16" s="44" t="s">
        <v>54</v>
      </c>
      <c r="B16" s="44" t="s">
        <v>30</v>
      </c>
      <c r="C16" s="46"/>
      <c r="D16" s="47" t="s">
        <v>86</v>
      </c>
      <c r="E16" s="46"/>
      <c r="F16" s="47" t="s">
        <v>86</v>
      </c>
      <c r="G16" s="46"/>
      <c r="H16" s="47" t="s">
        <v>86</v>
      </c>
      <c r="I16" s="48"/>
      <c r="J16" s="55" t="s">
        <v>86</v>
      </c>
    </row>
    <row r="17" ht="17.25" customHeight="1">
      <c r="A17" s="51" t="s">
        <v>55</v>
      </c>
      <c r="B17" s="51" t="s">
        <v>30</v>
      </c>
      <c r="C17" s="52"/>
      <c r="D17" s="54" t="s">
        <v>86</v>
      </c>
      <c r="E17" s="52"/>
      <c r="F17" s="54" t="s">
        <v>86</v>
      </c>
      <c r="G17" s="52"/>
      <c r="H17" s="54" t="s">
        <v>86</v>
      </c>
      <c r="I17" s="57"/>
      <c r="J17" s="66" t="s">
        <v>86</v>
      </c>
    </row>
    <row r="18" ht="17.25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17.25" customHeight="1">
      <c r="A19" s="12">
        <f>Inputs!B6+3</f>
        <v>44770</v>
      </c>
      <c r="B19" s="10"/>
      <c r="C19" s="13"/>
      <c r="D19" s="13"/>
      <c r="E19" s="13"/>
      <c r="F19" s="13"/>
      <c r="G19" s="13"/>
      <c r="H19" s="13"/>
      <c r="I19" s="13"/>
      <c r="J19" s="13"/>
    </row>
    <row r="20" ht="17.25" customHeight="1">
      <c r="A20" s="13"/>
      <c r="B20" s="17"/>
      <c r="C20" s="19" t="s">
        <v>22</v>
      </c>
      <c r="D20" s="20"/>
      <c r="E20" s="19" t="s">
        <v>23</v>
      </c>
      <c r="F20" s="20"/>
      <c r="G20" s="19" t="s">
        <v>24</v>
      </c>
      <c r="H20" s="20"/>
      <c r="I20" s="19" t="s">
        <v>25</v>
      </c>
      <c r="J20" s="20"/>
    </row>
    <row r="21" ht="17.25" customHeight="1">
      <c r="A21" s="23" t="s">
        <v>50</v>
      </c>
      <c r="B21" s="23" t="s">
        <v>30</v>
      </c>
      <c r="C21" s="32">
        <f>IF((Inputs!B10="kg"),MROUND((Inputs!B13*0.5),2.5),MROUND((Inputs!B13*0.5),5))</f>
        <v>115</v>
      </c>
      <c r="D21" s="33" t="s">
        <v>73</v>
      </c>
      <c r="E21" s="32">
        <f>IF((Inputs!B10="kg"),MROUND((Inputs!B13*0.675),2.5),MROUND((Inputs!B13*0.675),5))</f>
        <v>150</v>
      </c>
      <c r="F21" s="33" t="s">
        <v>73</v>
      </c>
      <c r="G21" s="32">
        <f>IF((Inputs!B10="kg"),MROUND((Inputs!B13*0.75),2.5),MROUND((Inputs!B13*0.75),5))</f>
        <v>170</v>
      </c>
      <c r="H21" s="33" t="s">
        <v>52</v>
      </c>
      <c r="I21" s="32">
        <f>IF((Inputs!B10="kg"),MROUND((Inputs!B13*0.775),2.5),MROUND((Inputs!B13*0.775),5))</f>
        <v>175</v>
      </c>
      <c r="J21" s="33" t="s">
        <v>43</v>
      </c>
    </row>
    <row r="22" ht="17.25" customHeight="1">
      <c r="A22" s="44" t="str">
        <f>Inputs!B18</f>
        <v>Barbell Row</v>
      </c>
      <c r="B22" s="44" t="s">
        <v>30</v>
      </c>
      <c r="C22" s="46"/>
      <c r="D22" s="47" t="s">
        <v>73</v>
      </c>
      <c r="E22" s="46"/>
      <c r="F22" s="47" t="s">
        <v>73</v>
      </c>
      <c r="G22" s="46"/>
      <c r="H22" s="47" t="s">
        <v>52</v>
      </c>
      <c r="I22" s="46"/>
      <c r="J22" s="47" t="s">
        <v>43</v>
      </c>
    </row>
    <row r="23" ht="17.25" customHeight="1">
      <c r="A23" s="44" t="str">
        <f>Inputs!B19</f>
        <v>Military Press</v>
      </c>
      <c r="B23" s="44" t="s">
        <v>30</v>
      </c>
      <c r="C23" s="46"/>
      <c r="D23" s="47" t="s">
        <v>84</v>
      </c>
      <c r="E23" s="46"/>
      <c r="F23" s="47" t="s">
        <v>84</v>
      </c>
      <c r="G23" s="46"/>
      <c r="H23" s="47" t="s">
        <v>73</v>
      </c>
      <c r="I23" s="46"/>
      <c r="J23" s="47" t="s">
        <v>52</v>
      </c>
    </row>
    <row r="24" ht="17.25" customHeight="1">
      <c r="A24" s="44" t="str">
        <f>Inputs!B20</f>
        <v>Weighted Pull-up</v>
      </c>
      <c r="B24" s="44" t="s">
        <v>30</v>
      </c>
      <c r="C24" s="46"/>
      <c r="D24" s="47" t="s">
        <v>84</v>
      </c>
      <c r="E24" s="46"/>
      <c r="F24" s="47" t="s">
        <v>84</v>
      </c>
      <c r="G24" s="46"/>
      <c r="H24" s="47" t="s">
        <v>73</v>
      </c>
      <c r="I24" s="46"/>
      <c r="J24" s="47" t="s">
        <v>52</v>
      </c>
    </row>
    <row r="25" ht="17.25" customHeight="1">
      <c r="A25" s="44" t="s">
        <v>54</v>
      </c>
      <c r="B25" s="44" t="s">
        <v>30</v>
      </c>
      <c r="C25" s="46"/>
      <c r="D25" s="47" t="s">
        <v>86</v>
      </c>
      <c r="E25" s="46"/>
      <c r="F25" s="47" t="s">
        <v>86</v>
      </c>
      <c r="G25" s="46"/>
      <c r="H25" s="47" t="s">
        <v>86</v>
      </c>
      <c r="I25" s="48"/>
      <c r="J25" s="55" t="s">
        <v>86</v>
      </c>
    </row>
    <row r="26" ht="17.25" customHeight="1">
      <c r="A26" s="51" t="s">
        <v>55</v>
      </c>
      <c r="B26" s="51" t="s">
        <v>30</v>
      </c>
      <c r="C26" s="52"/>
      <c r="D26" s="54" t="s">
        <v>86</v>
      </c>
      <c r="E26" s="52"/>
      <c r="F26" s="54" t="s">
        <v>86</v>
      </c>
      <c r="G26" s="52"/>
      <c r="H26" s="54" t="s">
        <v>86</v>
      </c>
      <c r="I26" s="57"/>
      <c r="J26" s="66" t="s">
        <v>86</v>
      </c>
    </row>
    <row r="27" ht="17.25" customHeight="1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ht="18.0" customHeight="1">
      <c r="A28" s="12">
        <f>Inputs!B6+4</f>
        <v>44771</v>
      </c>
      <c r="B28" s="10"/>
      <c r="C28" s="13"/>
      <c r="D28" s="13"/>
      <c r="E28" s="13"/>
      <c r="F28" s="13"/>
      <c r="G28" s="13"/>
      <c r="H28" s="13"/>
      <c r="I28" s="13"/>
      <c r="J28" s="13"/>
    </row>
    <row r="29" ht="16.5" customHeight="1">
      <c r="A29" s="15"/>
      <c r="B29" s="17"/>
      <c r="C29" s="19" t="s">
        <v>22</v>
      </c>
      <c r="D29" s="20"/>
      <c r="E29" s="19" t="s">
        <v>23</v>
      </c>
      <c r="F29" s="20"/>
      <c r="G29" s="19" t="s">
        <v>24</v>
      </c>
      <c r="H29" s="20"/>
      <c r="I29" s="19" t="s">
        <v>25</v>
      </c>
      <c r="J29" s="20"/>
    </row>
    <row r="30" ht="18.0" customHeight="1">
      <c r="A30" s="23" t="s">
        <v>28</v>
      </c>
      <c r="B30" s="23" t="s">
        <v>30</v>
      </c>
      <c r="C30" s="32">
        <f>IF((Inputs!B35="kg"),MROUND((Inputs!B14*0.7),2.5),MROUND((Inputs!B14*0.7),5))</f>
        <v>195</v>
      </c>
      <c r="D30" s="33" t="s">
        <v>52</v>
      </c>
      <c r="E30" s="32">
        <f t="shared" ref="E30:E31" si="2">C30</f>
        <v>195</v>
      </c>
      <c r="F30" s="33" t="s">
        <v>52</v>
      </c>
      <c r="G30" s="32">
        <f>E30</f>
        <v>195</v>
      </c>
      <c r="H30" s="33" t="s">
        <v>52</v>
      </c>
      <c r="I30" s="32">
        <f>G30</f>
        <v>195</v>
      </c>
      <c r="J30" s="33" t="s">
        <v>52</v>
      </c>
    </row>
    <row r="31" ht="18.0" customHeight="1">
      <c r="A31" s="44" t="s">
        <v>49</v>
      </c>
      <c r="B31" s="44" t="s">
        <v>30</v>
      </c>
      <c r="C31" s="46">
        <f>IF((Inputs!B35="kg"),MROUND((Inputs!B15*0.7),2.5),MROUND((Inputs!B15*0.7),5))</f>
        <v>220</v>
      </c>
      <c r="D31" s="47" t="s">
        <v>52</v>
      </c>
      <c r="E31" s="46">
        <f t="shared" si="2"/>
        <v>220</v>
      </c>
      <c r="F31" s="47" t="s">
        <v>52</v>
      </c>
      <c r="G31" s="48"/>
      <c r="H31" s="55"/>
      <c r="I31" s="48"/>
      <c r="J31" s="55"/>
    </row>
    <row r="32" ht="18.0" customHeight="1">
      <c r="A32" s="44" t="s">
        <v>54</v>
      </c>
      <c r="B32" s="44" t="s">
        <v>30</v>
      </c>
      <c r="C32" s="46"/>
      <c r="D32" s="47"/>
      <c r="E32" s="46"/>
      <c r="F32" s="47"/>
      <c r="G32" s="46"/>
      <c r="H32" s="47"/>
      <c r="I32" s="48"/>
      <c r="J32" s="55"/>
    </row>
    <row r="33" ht="18.0" customHeight="1">
      <c r="A33" s="51" t="s">
        <v>55</v>
      </c>
      <c r="B33" s="51" t="s">
        <v>30</v>
      </c>
      <c r="C33" s="52"/>
      <c r="D33" s="54"/>
      <c r="E33" s="52"/>
      <c r="F33" s="54"/>
      <c r="G33" s="52"/>
      <c r="H33" s="54"/>
      <c r="I33" s="48"/>
      <c r="J33" s="55"/>
    </row>
    <row r="34" ht="18.0" customHeight="1">
      <c r="A34" s="7"/>
      <c r="B34" s="7"/>
      <c r="C34" s="7"/>
      <c r="D34" s="7"/>
      <c r="E34" s="7"/>
      <c r="F34" s="7"/>
      <c r="G34" s="7"/>
      <c r="H34" s="7"/>
      <c r="I34" s="64"/>
      <c r="J34" s="64"/>
    </row>
    <row r="35" ht="17.25" customHeight="1">
      <c r="A35" s="12">
        <f>Inputs!B6+5</f>
        <v>44772</v>
      </c>
      <c r="B35" s="10"/>
      <c r="C35" s="13"/>
      <c r="D35" s="13"/>
      <c r="E35" s="13"/>
      <c r="F35" s="13"/>
      <c r="G35" s="13"/>
      <c r="H35" s="13"/>
      <c r="I35" s="13"/>
      <c r="J35" s="13"/>
    </row>
    <row r="36" ht="17.25" customHeight="1">
      <c r="A36" s="13"/>
      <c r="B36" s="17"/>
      <c r="C36" s="19" t="s">
        <v>22</v>
      </c>
      <c r="D36" s="20"/>
      <c r="E36" s="19" t="s">
        <v>23</v>
      </c>
      <c r="F36" s="20"/>
      <c r="G36" s="19" t="s">
        <v>24</v>
      </c>
      <c r="H36" s="20"/>
      <c r="I36" s="19" t="s">
        <v>25</v>
      </c>
      <c r="J36" s="20"/>
    </row>
    <row r="37" ht="17.25" customHeight="1">
      <c r="A37" s="23" t="s">
        <v>50</v>
      </c>
      <c r="B37" s="23" t="s">
        <v>30</v>
      </c>
      <c r="C37" s="32">
        <f>IF((Inputs!B10="kg"),MROUND((Inputs!B13*0.8),2.5),MROUND((Inputs!B13*0.8),5))</f>
        <v>180</v>
      </c>
      <c r="D37" s="33" t="s">
        <v>93</v>
      </c>
      <c r="E37" s="34"/>
      <c r="F37" s="35"/>
      <c r="G37" s="34"/>
      <c r="H37" s="35"/>
      <c r="I37" s="34"/>
      <c r="J37" s="35"/>
    </row>
    <row r="38" ht="17.25" customHeight="1">
      <c r="A38" s="44" t="str">
        <f>Inputs!B18</f>
        <v>Barbell Row</v>
      </c>
      <c r="B38" s="44" t="s">
        <v>30</v>
      </c>
      <c r="C38" s="46"/>
      <c r="D38" s="47" t="s">
        <v>73</v>
      </c>
      <c r="E38" s="46"/>
      <c r="F38" s="47" t="s">
        <v>73</v>
      </c>
      <c r="G38" s="46"/>
      <c r="H38" s="47" t="s">
        <v>52</v>
      </c>
      <c r="I38" s="46"/>
      <c r="J38" s="47" t="s">
        <v>43</v>
      </c>
    </row>
    <row r="39" ht="17.25" customHeight="1">
      <c r="A39" s="44" t="str">
        <f>Inputs!B19</f>
        <v>Military Press</v>
      </c>
      <c r="B39" s="44" t="s">
        <v>30</v>
      </c>
      <c r="C39" s="46"/>
      <c r="D39" s="47" t="s">
        <v>84</v>
      </c>
      <c r="E39" s="46"/>
      <c r="F39" s="47" t="s">
        <v>84</v>
      </c>
      <c r="G39" s="46"/>
      <c r="H39" s="47" t="s">
        <v>73</v>
      </c>
      <c r="I39" s="46"/>
      <c r="J39" s="47" t="s">
        <v>52</v>
      </c>
    </row>
    <row r="40" ht="17.25" customHeight="1">
      <c r="A40" s="44" t="str">
        <f>Inputs!B20</f>
        <v>Weighted Pull-up</v>
      </c>
      <c r="B40" s="44" t="s">
        <v>30</v>
      </c>
      <c r="C40" s="46"/>
      <c r="D40" s="47" t="s">
        <v>84</v>
      </c>
      <c r="E40" s="46"/>
      <c r="F40" s="47" t="s">
        <v>84</v>
      </c>
      <c r="G40" s="46"/>
      <c r="H40" s="47" t="s">
        <v>73</v>
      </c>
      <c r="I40" s="46"/>
      <c r="J40" s="47" t="s">
        <v>52</v>
      </c>
    </row>
    <row r="41" ht="17.25" customHeight="1">
      <c r="A41" s="44" t="s">
        <v>54</v>
      </c>
      <c r="B41" s="44" t="s">
        <v>30</v>
      </c>
      <c r="C41" s="46"/>
      <c r="D41" s="47" t="s">
        <v>86</v>
      </c>
      <c r="E41" s="46"/>
      <c r="F41" s="47" t="s">
        <v>86</v>
      </c>
      <c r="G41" s="46"/>
      <c r="H41" s="47" t="s">
        <v>86</v>
      </c>
      <c r="I41" s="48"/>
      <c r="J41" s="55" t="s">
        <v>86</v>
      </c>
    </row>
    <row r="42" ht="17.25" customHeight="1">
      <c r="A42" s="51" t="s">
        <v>55</v>
      </c>
      <c r="B42" s="51" t="s">
        <v>30</v>
      </c>
      <c r="C42" s="52"/>
      <c r="D42" s="54" t="s">
        <v>86</v>
      </c>
      <c r="E42" s="52"/>
      <c r="F42" s="54" t="s">
        <v>86</v>
      </c>
      <c r="G42" s="52"/>
      <c r="H42" s="54" t="s">
        <v>86</v>
      </c>
      <c r="I42" s="57"/>
      <c r="J42" s="66" t="s">
        <v>86</v>
      </c>
    </row>
    <row r="43" ht="17.2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ht="17.2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ht="17.2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ht="17.2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ht="17.2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ht="17.2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ht="17.2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ht="17.2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ht="17.2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ht="17.2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ht="17.2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ht="17.2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ht="17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ht="17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ht="17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ht="17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ht="17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ht="17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ht="17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ht="17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ht="17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ht="17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ht="17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ht="17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ht="17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ht="17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ht="17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ht="17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ht="17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ht="17.2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ht="17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ht="17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ht="17.2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ht="17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ht="17.2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ht="17.2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ht="17.2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ht="17.2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17.2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ht="17.2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ht="17.2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ht="17.2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ht="17.2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ht="17.2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ht="17.2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ht="17.2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ht="17.2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ht="17.2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ht="17.2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ht="17.2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ht="17.2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ht="17.2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ht="17.2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ht="17.2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ht="17.2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ht="17.2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ht="17.2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ht="17.2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ht="17.2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ht="17.2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ht="17.2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ht="17.2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ht="17.2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ht="17.2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ht="17.2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ht="17.2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ht="17.2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ht="17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ht="17.2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ht="17.2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ht="17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ht="17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ht="17.2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ht="17.2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ht="17.2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ht="17.2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ht="17.2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ht="17.2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ht="17.2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ht="17.2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ht="17.2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ht="17.2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ht="17.2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ht="17.2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ht="17.2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ht="17.2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ht="17.2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ht="17.2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ht="17.2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ht="17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ht="17.2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ht="17.2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ht="17.2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ht="17.2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ht="17.2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ht="17.2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ht="17.2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ht="17.2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ht="17.2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ht="17.2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ht="17.2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ht="17.2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ht="17.2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ht="17.2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ht="17.2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ht="17.2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ht="17.2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ht="17.2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ht="17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ht="17.2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ht="17.2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ht="17.2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ht="17.2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ht="17.2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ht="17.2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ht="17.2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ht="17.2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ht="17.2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ht="17.2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ht="17.2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ht="17.2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ht="17.2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ht="17.2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ht="17.2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ht="17.2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ht="17.2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ht="17.2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ht="17.2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ht="17.2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ht="17.2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ht="17.2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ht="17.2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ht="17.2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ht="17.2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ht="17.2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ht="17.2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ht="17.2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ht="17.2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ht="17.2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ht="17.2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ht="17.2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ht="17.2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ht="17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ht="17.2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ht="17.2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ht="17.2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ht="17.2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ht="17.2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ht="17.2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ht="17.2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ht="17.2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ht="17.2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ht="17.2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ht="17.2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ht="17.2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ht="17.2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ht="17.2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ht="17.2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ht="17.2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ht="17.2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ht="17.2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ht="17.2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ht="17.2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ht="17.2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ht="17.2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ht="17.2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ht="17.2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ht="17.2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ht="17.2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ht="17.2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ht="17.2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ht="17.2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ht="17.2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ht="17.2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ht="17.2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ht="17.2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ht="17.2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ht="17.2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ht="17.2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ht="17.2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ht="17.2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ht="17.2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ht="17.2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ht="17.2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ht="17.2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ht="17.2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ht="17.2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ht="17.2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ht="17.2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ht="17.2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ht="17.2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ht="17.2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ht="17.2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ht="17.2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ht="17.2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ht="17.2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ht="17.2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ht="17.2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ht="17.2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ht="17.2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ht="17.2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ht="17.2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ht="17.2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ht="17.2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ht="17.2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ht="17.2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ht="17.2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ht="17.2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ht="17.2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ht="17.2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ht="17.2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ht="17.2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ht="17.2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ht="17.2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ht="17.2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ht="17.2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ht="17.2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ht="17.2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ht="17.2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ht="17.2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ht="17.2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ht="17.2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ht="17.2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ht="17.2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ht="17.2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ht="17.2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ht="17.2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ht="17.2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ht="17.2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ht="17.2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ht="17.2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ht="17.2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ht="17.2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ht="17.2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ht="17.2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ht="17.2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ht="17.2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ht="17.2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ht="17.2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ht="17.2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ht="17.2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ht="17.2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ht="17.2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ht="17.2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ht="17.2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ht="17.2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ht="17.2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ht="17.2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ht="17.2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ht="17.2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ht="17.2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ht="17.2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ht="17.2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ht="17.2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ht="17.2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ht="17.2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ht="17.2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ht="17.2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ht="17.2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ht="17.2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ht="17.2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ht="17.2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ht="17.2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ht="17.2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ht="17.2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ht="17.2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ht="17.2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ht="17.2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ht="17.2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ht="17.2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ht="17.2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ht="17.2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ht="17.2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ht="17.2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ht="17.2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ht="17.2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ht="17.2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ht="17.2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ht="17.2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ht="17.2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ht="17.2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ht="17.2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ht="17.2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ht="17.2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ht="17.2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ht="17.2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ht="17.2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ht="17.2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ht="17.2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ht="17.2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ht="17.2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ht="17.2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ht="17.2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ht="17.2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ht="17.2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ht="17.2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ht="17.2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ht="17.2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ht="17.2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ht="17.2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ht="17.2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ht="17.2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ht="17.2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ht="17.2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ht="17.2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ht="17.2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ht="17.2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ht="17.2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ht="17.2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ht="17.2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ht="17.2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ht="17.2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ht="17.2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ht="17.2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ht="17.2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ht="17.2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ht="17.2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ht="17.2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ht="17.2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ht="17.2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ht="17.2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ht="17.2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ht="17.2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ht="17.2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ht="17.2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ht="17.2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ht="17.2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ht="17.2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ht="17.2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ht="17.2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ht="17.2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ht="17.2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ht="17.2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ht="17.2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ht="17.2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ht="17.2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ht="17.2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ht="17.2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ht="17.2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ht="17.2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ht="17.2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ht="17.2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ht="17.2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ht="17.2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ht="17.2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ht="17.2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ht="17.2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ht="17.2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ht="17.2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ht="17.2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ht="17.2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ht="17.2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ht="17.2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ht="17.2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ht="17.2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ht="17.2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ht="17.2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ht="17.2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ht="17.2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ht="17.2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ht="17.2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ht="17.2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ht="17.2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ht="17.2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ht="17.2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ht="17.2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ht="17.2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ht="17.2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ht="17.2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ht="17.2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ht="17.2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ht="17.2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ht="17.2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ht="17.2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ht="17.2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ht="17.2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ht="17.2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ht="17.2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ht="17.2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ht="17.2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ht="17.2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ht="17.2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ht="17.2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ht="17.2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ht="17.2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ht="17.2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ht="17.2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ht="17.2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ht="17.2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ht="17.2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ht="17.2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ht="17.2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ht="17.2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ht="17.2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ht="17.2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ht="17.2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ht="17.2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ht="17.2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ht="17.2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ht="17.2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ht="17.2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ht="17.2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ht="17.2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ht="17.2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ht="17.2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ht="17.2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ht="17.2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ht="17.2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ht="17.2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ht="17.2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ht="17.2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ht="17.2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ht="17.2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ht="17.2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ht="17.2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ht="17.2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ht="17.2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ht="17.2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ht="17.2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ht="17.2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ht="17.2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</row>
    <row r="464" ht="17.2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ht="17.2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</row>
    <row r="466" ht="17.2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ht="17.2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ht="17.2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ht="17.2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</row>
    <row r="470" ht="17.2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ht="17.2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ht="17.2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</row>
    <row r="473" ht="17.2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ht="17.2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</row>
    <row r="475" ht="17.2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ht="17.2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ht="17.2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ht="17.2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ht="17.2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ht="17.2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ht="17.2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ht="17.2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ht="17.2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ht="17.2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ht="17.2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ht="17.2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ht="17.2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ht="17.2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ht="17.2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ht="17.2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ht="17.2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ht="17.2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ht="17.2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ht="17.2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ht="17.2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ht="17.2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ht="17.2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ht="17.2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ht="17.2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ht="17.2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ht="17.2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ht="17.2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ht="17.2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ht="17.2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ht="17.2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ht="17.2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ht="17.2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ht="17.2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ht="17.2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ht="17.2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ht="17.2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ht="17.2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ht="17.2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ht="17.2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ht="17.2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ht="17.2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ht="17.2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ht="17.2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ht="17.2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ht="17.2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ht="17.2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ht="17.2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ht="17.2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ht="17.2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ht="17.2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ht="17.2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ht="17.2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ht="17.2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ht="17.2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ht="17.2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ht="17.2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ht="17.2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ht="17.2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ht="17.2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ht="17.2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ht="17.2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ht="17.2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ht="17.2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ht="17.2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ht="17.2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ht="17.2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ht="17.2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ht="17.2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ht="17.2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ht="17.2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ht="17.2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ht="17.2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ht="17.2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ht="17.2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ht="17.2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ht="17.2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ht="17.2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ht="17.2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ht="17.2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ht="17.2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ht="17.2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ht="17.2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ht="17.2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ht="17.2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ht="17.2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ht="17.2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ht="17.2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ht="17.2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ht="17.2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ht="17.2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ht="17.2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ht="17.2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ht="17.2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</row>
    <row r="569" ht="17.2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ht="17.2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ht="17.2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ht="17.2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ht="17.2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ht="17.2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ht="17.2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ht="17.2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</row>
    <row r="577" ht="17.2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ht="17.2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ht="17.2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ht="17.2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ht="17.2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</row>
    <row r="582" ht="17.2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ht="17.2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ht="17.2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</row>
    <row r="585" ht="17.2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ht="17.2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ht="17.2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ht="17.2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ht="17.2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</row>
    <row r="590" ht="17.2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ht="17.2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ht="17.2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ht="17.2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</row>
    <row r="594" ht="17.2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ht="17.2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ht="17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</row>
    <row r="597" ht="17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ht="17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ht="17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</row>
    <row r="600" ht="17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ht="17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ht="17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ht="17.2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ht="17.2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</row>
    <row r="605" ht="17.2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</row>
    <row r="606" ht="17.2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ht="17.2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ht="17.2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</row>
    <row r="609" ht="17.2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ht="17.2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ht="17.2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</row>
    <row r="612" ht="17.2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</row>
    <row r="613" ht="17.2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ht="17.2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ht="17.2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ht="17.2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</row>
    <row r="617" ht="17.2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</row>
    <row r="618" ht="17.2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</row>
    <row r="619" ht="17.2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ht="17.2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ht="17.2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</row>
    <row r="622" ht="17.2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ht="17.2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</row>
    <row r="624" ht="17.2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</row>
    <row r="625" ht="17.2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ht="17.2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</row>
    <row r="627" ht="17.2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</row>
    <row r="628" ht="17.2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ht="17.2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ht="17.2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</row>
    <row r="631" ht="17.2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ht="17.2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ht="17.2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</row>
    <row r="634" ht="17.2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</row>
    <row r="635" ht="17.2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</row>
    <row r="636" ht="17.2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ht="17.2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</row>
    <row r="638" ht="17.2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ht="17.2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ht="17.2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</row>
    <row r="641" ht="17.2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</row>
    <row r="642" ht="17.2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ht="17.2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</row>
    <row r="644" ht="17.2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ht="17.2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ht="17.2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</row>
    <row r="647" ht="17.2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ht="17.2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ht="17.2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</row>
    <row r="650" ht="17.2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ht="17.2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ht="17.2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</row>
    <row r="653" ht="17.2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ht="17.2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ht="17.2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</row>
    <row r="656" ht="17.2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</row>
    <row r="657" ht="17.2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ht="17.2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ht="17.2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</row>
    <row r="660" ht="17.2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</row>
    <row r="661" ht="17.2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ht="17.2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ht="17.2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ht="17.2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ht="17.2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</row>
    <row r="666" ht="17.2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</row>
    <row r="667" ht="17.2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ht="17.2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</row>
    <row r="669" ht="17.2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ht="17.2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</row>
    <row r="671" ht="17.2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</row>
    <row r="672" ht="17.2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ht="17.2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</row>
    <row r="674" ht="17.2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</row>
    <row r="675" ht="17.2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ht="17.2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ht="17.2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</row>
    <row r="678" ht="17.2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ht="17.2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</row>
    <row r="680" ht="17.2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ht="17.2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</row>
    <row r="682" ht="17.2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ht="17.2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ht="17.2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</row>
    <row r="685" ht="17.2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ht="17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ht="17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</row>
    <row r="688" ht="17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</row>
    <row r="689" ht="17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</row>
    <row r="690" ht="17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ht="17.2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</row>
    <row r="692" ht="17.2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ht="17.2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</row>
    <row r="694" ht="17.2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ht="17.2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ht="17.2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ht="17.2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ht="17.2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ht="17.2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</row>
    <row r="700" ht="17.2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</row>
    <row r="701" ht="17.2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</row>
    <row r="702" ht="17.2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ht="17.2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ht="17.2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</row>
    <row r="705" ht="17.2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ht="17.2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ht="17.2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</row>
    <row r="708" ht="17.2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</row>
    <row r="709" ht="17.2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</row>
    <row r="710" ht="17.2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</row>
    <row r="711" ht="17.2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ht="17.2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</row>
    <row r="713" ht="17.2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ht="17.2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ht="17.2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</row>
    <row r="716" ht="17.2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ht="17.2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ht="17.2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</row>
    <row r="719" ht="17.2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ht="17.2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ht="17.2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</row>
    <row r="722" ht="17.2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</row>
    <row r="723" ht="17.2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ht="17.2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</row>
    <row r="725" ht="17.2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</row>
    <row r="726" ht="17.2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ht="17.2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ht="17.2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</row>
    <row r="729" ht="17.2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ht="17.2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ht="17.2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</row>
    <row r="732" ht="17.2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ht="17.2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ht="17.2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</row>
    <row r="735" ht="17.2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ht="17.2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</row>
    <row r="737" ht="17.2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ht="17.2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ht="17.2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</row>
    <row r="740" ht="17.2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</row>
    <row r="741" ht="17.2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ht="17.2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</row>
    <row r="743" ht="17.2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</row>
    <row r="744" ht="17.2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ht="17.2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ht="17.2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</row>
    <row r="747" ht="17.2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ht="17.2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</row>
    <row r="749" ht="17.2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</row>
    <row r="750" ht="17.2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ht="17.2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</row>
    <row r="752" ht="17.2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</row>
    <row r="753" ht="17.2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ht="17.2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ht="17.2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ht="17.2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</row>
    <row r="757" ht="17.2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</row>
    <row r="758" ht="17.2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ht="17.2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ht="17.2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</row>
    <row r="761" ht="17.2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ht="17.2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ht="17.2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ht="17.2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</row>
    <row r="765" ht="17.2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ht="17.2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ht="17.2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</row>
    <row r="768" ht="17.2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</row>
    <row r="769" ht="17.2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ht="17.2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</row>
    <row r="771" ht="17.2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ht="17.2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</row>
    <row r="773" ht="17.2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</row>
    <row r="774" ht="17.2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</row>
    <row r="775" ht="17.2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</row>
    <row r="776" ht="17.2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ht="17.2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ht="17.2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ht="17.2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ht="17.2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ht="17.2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</row>
    <row r="782" ht="17.2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</row>
    <row r="783" ht="17.2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ht="17.2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</row>
    <row r="785" ht="17.2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</row>
    <row r="786" ht="17.2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</row>
    <row r="787" ht="17.2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</row>
    <row r="788" ht="17.2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ht="17.2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ht="17.2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</row>
    <row r="791" ht="17.2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ht="17.2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</row>
    <row r="793" ht="17.2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ht="17.2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ht="17.2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ht="17.2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</row>
    <row r="797" ht="17.2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ht="17.2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</row>
    <row r="799" ht="17.2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ht="17.2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ht="17.2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ht="17.2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ht="17.2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</row>
    <row r="804" ht="17.2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ht="17.2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</row>
    <row r="806" ht="17.2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</row>
    <row r="807" ht="17.2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ht="17.2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</row>
    <row r="809" ht="17.2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</row>
    <row r="810" ht="17.2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ht="17.2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</row>
    <row r="812" ht="17.2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ht="17.2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ht="17.2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</row>
    <row r="815" ht="17.2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ht="17.2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ht="17.2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</row>
    <row r="818" ht="17.2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</row>
    <row r="819" ht="17.2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ht="17.2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</row>
    <row r="821" ht="17.2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ht="17.2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ht="17.2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</row>
    <row r="824" ht="17.2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ht="17.2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</row>
    <row r="826" ht="17.2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</row>
    <row r="827" ht="17.2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</row>
    <row r="828" ht="17.2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ht="17.2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</row>
    <row r="830" ht="17.2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</row>
    <row r="831" ht="17.2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</row>
    <row r="832" ht="17.2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ht="17.2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</row>
    <row r="834" ht="17.2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ht="17.2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ht="17.2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ht="17.2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</row>
    <row r="838" ht="17.2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</row>
    <row r="839" ht="17.2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</row>
    <row r="840" ht="17.2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ht="17.2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ht="17.2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</row>
    <row r="843" ht="17.2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</row>
    <row r="844" ht="17.2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</row>
    <row r="845" ht="17.2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ht="17.2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ht="17.2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</row>
    <row r="848" ht="17.2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</row>
    <row r="849" ht="17.2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ht="17.2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ht="17.2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</row>
    <row r="852" ht="17.2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ht="17.2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</row>
    <row r="854" ht="17.2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</row>
    <row r="855" ht="17.2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</row>
    <row r="856" ht="17.2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ht="17.2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ht="17.2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ht="17.2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ht="17.2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</row>
    <row r="861" ht="17.2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ht="17.2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</row>
    <row r="863" ht="17.2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</row>
    <row r="864" ht="17.2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ht="17.2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</row>
    <row r="866" ht="17.2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</row>
    <row r="867" ht="17.2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ht="17.2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ht="17.2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</row>
    <row r="870" ht="17.2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ht="17.2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ht="17.2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ht="17.2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ht="17.2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</row>
    <row r="875" ht="17.2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</row>
    <row r="876" ht="17.2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ht="17.2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</row>
    <row r="878" ht="17.2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</row>
    <row r="879" ht="17.2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ht="17.2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ht="17.2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</row>
    <row r="882" ht="17.2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ht="17.2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</row>
    <row r="884" ht="17.2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ht="17.2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ht="17.2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</row>
    <row r="887" ht="17.2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</row>
    <row r="888" ht="17.2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ht="17.2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</row>
    <row r="890" ht="17.2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</row>
    <row r="891" ht="17.2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ht="17.2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</row>
    <row r="893" ht="17.2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</row>
    <row r="894" ht="17.2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ht="17.2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</row>
    <row r="896" ht="17.2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ht="17.2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ht="17.2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</row>
    <row r="899" ht="17.2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ht="17.2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ht="17.2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ht="17.2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</row>
    <row r="903" ht="17.2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</row>
    <row r="904" ht="17.2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ht="17.2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</row>
    <row r="906" ht="17.2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ht="17.2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ht="17.2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ht="17.2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</row>
    <row r="910" ht="17.2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ht="17.2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ht="17.2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ht="17.2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ht="17.2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</row>
    <row r="915" ht="17.2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</row>
    <row r="916" ht="17.2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</row>
    <row r="917" ht="17.2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ht="17.2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ht="17.2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ht="17.2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</row>
    <row r="921" ht="17.2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ht="17.2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</row>
    <row r="923" ht="17.2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ht="17.2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ht="17.2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</row>
    <row r="926" ht="17.2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</row>
    <row r="927" ht="17.2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</row>
    <row r="928" ht="17.2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</row>
    <row r="929" ht="17.2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ht="17.2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ht="17.2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ht="17.2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ht="17.2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</row>
    <row r="934" ht="17.2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</row>
    <row r="935" ht="17.2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</row>
    <row r="936" ht="17.2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ht="17.2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ht="17.2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</row>
    <row r="939" ht="17.2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</row>
    <row r="940" ht="17.2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</row>
    <row r="941" ht="17.2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</row>
    <row r="942" ht="17.2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ht="17.2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</row>
    <row r="944" ht="17.2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ht="17.2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</row>
    <row r="946" ht="17.2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</row>
    <row r="947" ht="17.2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</row>
    <row r="948" ht="17.2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49" ht="17.2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ht="17.2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ht="17.2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</row>
    <row r="952" ht="17.2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</row>
    <row r="953" ht="17.2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ht="17.2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</row>
    <row r="955" ht="17.2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</row>
    <row r="956" ht="17.2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</row>
    <row r="957" ht="17.2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ht="17.2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</row>
    <row r="959" ht="17.2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</row>
    <row r="960" ht="17.2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</row>
    <row r="961" ht="17.2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2" ht="17.2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</row>
    <row r="963" ht="17.2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ht="17.2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ht="17.2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</row>
    <row r="966" ht="17.2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</row>
    <row r="967" ht="17.2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</row>
    <row r="968" ht="17.2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</row>
    <row r="969" ht="17.2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</row>
    <row r="970" ht="17.2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ht="17.2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</row>
    <row r="972" ht="17.2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</row>
    <row r="973" ht="17.2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</row>
    <row r="974" ht="17.2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</row>
    <row r="975" ht="17.2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ht="17.2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ht="17.2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</row>
    <row r="978" ht="17.2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</row>
    <row r="979" ht="17.2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</row>
    <row r="980" ht="17.2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</row>
    <row r="981" ht="17.2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</row>
    <row r="982" ht="17.2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</row>
    <row r="983" ht="17.2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ht="17.2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</row>
    <row r="985" ht="17.2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</row>
    <row r="986" ht="17.2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ht="17.2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</row>
    <row r="988" ht="17.2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89" ht="17.2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ht="17.2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</row>
    <row r="991" ht="17.2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</row>
    <row r="992" ht="17.2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</row>
    <row r="993" ht="17.2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</row>
    <row r="994" ht="17.2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</row>
    <row r="995" ht="17.2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</row>
    <row r="996" ht="17.2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ht="17.2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ht="17.2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</row>
    <row r="999" ht="17.2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</row>
    <row r="1000" ht="17.2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</row>
  </sheetData>
  <mergeCells count="1">
    <mergeCell ref="A1:J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25.63"/>
    <col customWidth="1" min="2" max="2" width="10.63"/>
    <col customWidth="1" min="3" max="9" width="5.63"/>
    <col customWidth="1" min="10" max="10" width="10.25"/>
    <col customWidth="1" min="11" max="26" width="9.13"/>
  </cols>
  <sheetData>
    <row r="1" ht="24.75" customHeight="1">
      <c r="A1" s="2" t="s">
        <v>2</v>
      </c>
      <c r="B1" s="3"/>
      <c r="C1" s="3"/>
      <c r="D1" s="3"/>
      <c r="E1" s="3"/>
      <c r="F1" s="3"/>
      <c r="G1" s="3"/>
      <c r="H1" s="3"/>
      <c r="I1" s="3"/>
      <c r="J1" s="5"/>
    </row>
    <row r="2" ht="17.2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ht="17.25" customHeight="1">
      <c r="A3" s="12">
        <f>Inputs!B6+7</f>
        <v>44774</v>
      </c>
      <c r="B3" s="10"/>
      <c r="C3" s="13"/>
      <c r="D3" s="13"/>
      <c r="E3" s="13"/>
      <c r="F3" s="13"/>
      <c r="G3" s="13"/>
      <c r="H3" s="13"/>
      <c r="I3" s="13"/>
      <c r="J3" s="13"/>
    </row>
    <row r="4" ht="17.25" customHeight="1">
      <c r="A4" s="15"/>
      <c r="B4" s="17"/>
      <c r="C4" s="19" t="s">
        <v>22</v>
      </c>
      <c r="D4" s="20"/>
      <c r="E4" s="19" t="s">
        <v>23</v>
      </c>
      <c r="F4" s="20"/>
      <c r="G4" s="19" t="s">
        <v>24</v>
      </c>
      <c r="H4" s="20"/>
      <c r="I4" s="19" t="s">
        <v>25</v>
      </c>
      <c r="J4" s="22"/>
    </row>
    <row r="5" ht="17.25" customHeight="1">
      <c r="A5" s="23" t="s">
        <v>28</v>
      </c>
      <c r="B5" s="23" t="s">
        <v>30</v>
      </c>
      <c r="C5" s="32">
        <f>IF((Inputs!B10="kg"),MROUND((Inputs!B14*0.8),2.5),MROUND((Inputs!B14*0.8),5))</f>
        <v>220</v>
      </c>
      <c r="D5" s="33" t="s">
        <v>40</v>
      </c>
      <c r="E5" s="34"/>
      <c r="F5" s="35"/>
      <c r="G5" s="34"/>
      <c r="H5" s="35"/>
      <c r="I5" s="34"/>
      <c r="J5" s="36"/>
    </row>
    <row r="6" ht="12.75" customHeight="1">
      <c r="A6" s="38" t="s">
        <v>42</v>
      </c>
      <c r="B6" s="39"/>
      <c r="C6" s="39"/>
      <c r="D6" s="39"/>
      <c r="E6" s="39"/>
      <c r="F6" s="39"/>
      <c r="G6" s="39"/>
      <c r="H6" s="39"/>
      <c r="I6" s="39"/>
      <c r="J6" s="41"/>
    </row>
    <row r="7" ht="12.75" customHeight="1">
      <c r="A7" s="38" t="s">
        <v>46</v>
      </c>
      <c r="B7" s="39"/>
      <c r="C7" s="39"/>
      <c r="D7" s="39"/>
      <c r="E7" s="39"/>
      <c r="F7" s="39"/>
      <c r="G7" s="39"/>
      <c r="H7" s="39"/>
      <c r="I7" s="39"/>
      <c r="J7" s="41"/>
    </row>
    <row r="8" ht="16.5" customHeight="1">
      <c r="A8" s="38" t="s">
        <v>48</v>
      </c>
      <c r="B8" s="39"/>
      <c r="C8" s="39"/>
      <c r="D8" s="39"/>
      <c r="E8" s="39"/>
      <c r="F8" s="39"/>
      <c r="G8" s="39"/>
      <c r="H8" s="39"/>
      <c r="I8" s="39"/>
      <c r="J8" s="41"/>
    </row>
    <row r="9" ht="17.25" customHeight="1">
      <c r="A9" s="44" t="s">
        <v>51</v>
      </c>
      <c r="B9" s="44" t="s">
        <v>30</v>
      </c>
      <c r="C9" s="46"/>
      <c r="D9" s="47" t="s">
        <v>52</v>
      </c>
      <c r="E9" s="46"/>
      <c r="F9" s="47" t="s">
        <v>52</v>
      </c>
      <c r="G9" s="46"/>
      <c r="H9" s="47" t="s">
        <v>52</v>
      </c>
      <c r="I9" s="48"/>
      <c r="J9" s="49"/>
    </row>
    <row r="10" ht="17.25" customHeight="1">
      <c r="A10" s="44" t="s">
        <v>54</v>
      </c>
      <c r="B10" s="44" t="s">
        <v>30</v>
      </c>
      <c r="C10" s="46"/>
      <c r="D10" s="47"/>
      <c r="E10" s="46"/>
      <c r="F10" s="47"/>
      <c r="G10" s="46"/>
      <c r="H10" s="47"/>
      <c r="I10" s="48"/>
      <c r="J10" s="49"/>
    </row>
    <row r="11" ht="17.25" customHeight="1">
      <c r="A11" s="51" t="s">
        <v>55</v>
      </c>
      <c r="B11" s="51" t="s">
        <v>30</v>
      </c>
      <c r="C11" s="52"/>
      <c r="D11" s="54"/>
      <c r="E11" s="52"/>
      <c r="F11" s="54"/>
      <c r="G11" s="52"/>
      <c r="H11" s="54"/>
      <c r="I11" s="57"/>
      <c r="J11" s="65"/>
    </row>
    <row r="12" ht="17.2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17.25" customHeight="1">
      <c r="A13" s="12">
        <f>Inputs!B6+8</f>
        <v>44775</v>
      </c>
      <c r="B13" s="10"/>
      <c r="C13" s="13"/>
      <c r="D13" s="13"/>
      <c r="E13" s="13"/>
      <c r="F13" s="13"/>
      <c r="G13" s="13"/>
      <c r="H13" s="13"/>
      <c r="I13" s="13"/>
      <c r="J13" s="13"/>
    </row>
    <row r="14" ht="17.25" customHeight="1">
      <c r="A14" s="13"/>
      <c r="B14" s="17"/>
      <c r="C14" s="19" t="s">
        <v>22</v>
      </c>
      <c r="D14" s="20"/>
      <c r="E14" s="19" t="s">
        <v>23</v>
      </c>
      <c r="F14" s="20"/>
      <c r="G14" s="19" t="s">
        <v>24</v>
      </c>
      <c r="H14" s="20"/>
      <c r="I14" s="19" t="s">
        <v>25</v>
      </c>
      <c r="J14" s="20"/>
    </row>
    <row r="15" ht="17.25" customHeight="1">
      <c r="A15" s="23" t="s">
        <v>50</v>
      </c>
      <c r="B15" s="23" t="s">
        <v>30</v>
      </c>
      <c r="C15" s="32">
        <f>IF((Inputs!B10="kg"),MROUND((Inputs!B13*0.725),2.5),MROUND((Inputs!B13*0.725),5))</f>
        <v>165</v>
      </c>
      <c r="D15" s="33" t="s">
        <v>73</v>
      </c>
      <c r="E15" s="32">
        <f>IF((Inputs!B10="kg"),MROUND((Inputs!B13*0.775),2.5),MROUND((Inputs!B13*0.775),5))</f>
        <v>175</v>
      </c>
      <c r="F15" s="33" t="s">
        <v>52</v>
      </c>
      <c r="G15" s="32">
        <f>IF((Inputs!B10="kg"),(MROUND((Inputs!B13*0.8),2.5)+2.5),(MROUND((Inputs!B13*0.8),5)+5))</f>
        <v>185</v>
      </c>
      <c r="H15" s="33" t="s">
        <v>85</v>
      </c>
      <c r="I15" s="34"/>
      <c r="J15" s="35"/>
    </row>
    <row r="16" ht="17.25" customHeight="1">
      <c r="A16" s="44" t="str">
        <f>Inputs!B18</f>
        <v>Barbell Row</v>
      </c>
      <c r="B16" s="44" t="s">
        <v>30</v>
      </c>
      <c r="C16" s="46"/>
      <c r="D16" s="47" t="s">
        <v>73</v>
      </c>
      <c r="E16" s="46"/>
      <c r="F16" s="47" t="s">
        <v>52</v>
      </c>
      <c r="G16" s="46"/>
      <c r="H16" s="47" t="s">
        <v>52</v>
      </c>
      <c r="I16" s="48"/>
      <c r="J16" s="55"/>
    </row>
    <row r="17" ht="17.25" customHeight="1">
      <c r="A17" s="44" t="str">
        <f>Inputs!B19</f>
        <v>Military Press</v>
      </c>
      <c r="B17" s="44" t="s">
        <v>30</v>
      </c>
      <c r="C17" s="46"/>
      <c r="D17" s="47" t="s">
        <v>73</v>
      </c>
      <c r="E17" s="46"/>
      <c r="F17" s="47" t="s">
        <v>52</v>
      </c>
      <c r="G17" s="46"/>
      <c r="H17" s="47" t="s">
        <v>43</v>
      </c>
      <c r="I17" s="48"/>
      <c r="J17" s="55"/>
    </row>
    <row r="18" ht="17.25" customHeight="1">
      <c r="A18" s="44" t="str">
        <f>Inputs!B20</f>
        <v>Weighted Pull-up</v>
      </c>
      <c r="B18" s="44" t="s">
        <v>30</v>
      </c>
      <c r="C18" s="46"/>
      <c r="D18" s="47" t="s">
        <v>73</v>
      </c>
      <c r="E18" s="46"/>
      <c r="F18" s="47" t="s">
        <v>52</v>
      </c>
      <c r="G18" s="46"/>
      <c r="H18" s="47" t="s">
        <v>43</v>
      </c>
      <c r="I18" s="48"/>
      <c r="J18" s="55"/>
    </row>
    <row r="19" ht="17.25" customHeight="1">
      <c r="A19" s="44" t="s">
        <v>54</v>
      </c>
      <c r="B19" s="44" t="s">
        <v>30</v>
      </c>
      <c r="C19" s="46"/>
      <c r="D19" s="47" t="s">
        <v>86</v>
      </c>
      <c r="E19" s="46"/>
      <c r="F19" s="47" t="s">
        <v>86</v>
      </c>
      <c r="G19" s="46"/>
      <c r="H19" s="47" t="s">
        <v>86</v>
      </c>
      <c r="I19" s="48"/>
      <c r="J19" s="55" t="s">
        <v>86</v>
      </c>
    </row>
    <row r="20" ht="17.25" customHeight="1">
      <c r="A20" s="51" t="s">
        <v>55</v>
      </c>
      <c r="B20" s="51" t="s">
        <v>30</v>
      </c>
      <c r="C20" s="52"/>
      <c r="D20" s="54" t="s">
        <v>86</v>
      </c>
      <c r="E20" s="52"/>
      <c r="F20" s="54" t="s">
        <v>86</v>
      </c>
      <c r="G20" s="52"/>
      <c r="H20" s="54" t="s">
        <v>86</v>
      </c>
      <c r="I20" s="57"/>
      <c r="J20" s="66" t="s">
        <v>86</v>
      </c>
    </row>
    <row r="21" ht="17.25" customHeight="1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17.25" customHeight="1">
      <c r="A22" s="12">
        <f>Inputs!B6+10</f>
        <v>44777</v>
      </c>
      <c r="B22" s="10"/>
      <c r="C22" s="13"/>
      <c r="D22" s="13"/>
      <c r="E22" s="13"/>
      <c r="F22" s="13"/>
      <c r="G22" s="13"/>
      <c r="H22" s="13"/>
      <c r="I22" s="13"/>
      <c r="J22" s="13"/>
    </row>
    <row r="23" ht="17.25" customHeight="1">
      <c r="A23" s="15"/>
      <c r="B23" s="17"/>
      <c r="C23" s="19" t="s">
        <v>22</v>
      </c>
      <c r="D23" s="20"/>
      <c r="E23" s="19" t="s">
        <v>23</v>
      </c>
      <c r="F23" s="20"/>
      <c r="G23" s="19" t="s">
        <v>24</v>
      </c>
      <c r="H23" s="20"/>
      <c r="I23" s="19" t="s">
        <v>25</v>
      </c>
      <c r="J23" s="20"/>
    </row>
    <row r="24" ht="17.25" customHeight="1">
      <c r="A24" s="23" t="s">
        <v>28</v>
      </c>
      <c r="B24" s="23" t="s">
        <v>30</v>
      </c>
      <c r="C24" s="32">
        <f>IF((Inputs!B10="kg"),(MROUND((Inputs!B14*0.8),2.5)+2.5),(MROUND((Inputs!B14*0.8),5)+5))</f>
        <v>225</v>
      </c>
      <c r="D24" s="33" t="s">
        <v>40</v>
      </c>
      <c r="E24" s="34"/>
      <c r="F24" s="35"/>
      <c r="G24" s="34"/>
      <c r="H24" s="35"/>
      <c r="I24" s="34"/>
      <c r="J24" s="35"/>
    </row>
    <row r="25" ht="17.25" customHeight="1">
      <c r="A25" s="69" t="s">
        <v>88</v>
      </c>
      <c r="B25" s="39"/>
      <c r="C25" s="39"/>
      <c r="D25" s="39"/>
      <c r="E25" s="39"/>
      <c r="F25" s="39"/>
      <c r="G25" s="39"/>
      <c r="H25" s="39"/>
      <c r="I25" s="39"/>
      <c r="J25" s="41"/>
    </row>
    <row r="26" ht="17.25" customHeight="1">
      <c r="A26" s="69" t="s">
        <v>89</v>
      </c>
      <c r="B26" s="39"/>
      <c r="C26" s="39"/>
      <c r="D26" s="39"/>
      <c r="E26" s="39"/>
      <c r="F26" s="39"/>
      <c r="G26" s="39"/>
      <c r="H26" s="39"/>
      <c r="I26" s="39"/>
      <c r="J26" s="41"/>
    </row>
    <row r="27" ht="17.25" customHeight="1">
      <c r="A27" s="69" t="s">
        <v>90</v>
      </c>
      <c r="B27" s="39"/>
      <c r="C27" s="39"/>
      <c r="D27" s="39"/>
      <c r="E27" s="39"/>
      <c r="F27" s="39"/>
      <c r="G27" s="39"/>
      <c r="H27" s="39"/>
      <c r="I27" s="39"/>
      <c r="J27" s="41"/>
    </row>
    <row r="28" ht="17.25" customHeight="1">
      <c r="A28" s="69" t="s">
        <v>91</v>
      </c>
      <c r="B28" s="39"/>
      <c r="C28" s="39"/>
      <c r="D28" s="39"/>
      <c r="E28" s="39"/>
      <c r="F28" s="39"/>
      <c r="G28" s="39"/>
      <c r="H28" s="39"/>
      <c r="I28" s="39"/>
      <c r="J28" s="41"/>
    </row>
    <row r="29" ht="17.25" customHeight="1">
      <c r="A29" s="69" t="s">
        <v>92</v>
      </c>
      <c r="B29" s="39"/>
      <c r="C29" s="39"/>
      <c r="D29" s="39"/>
      <c r="E29" s="39"/>
      <c r="F29" s="39"/>
      <c r="G29" s="39"/>
      <c r="H29" s="39"/>
      <c r="I29" s="39"/>
      <c r="J29" s="41"/>
    </row>
    <row r="30" ht="17.25" customHeight="1">
      <c r="A30" s="44" t="s">
        <v>51</v>
      </c>
      <c r="B30" s="44" t="s">
        <v>30</v>
      </c>
      <c r="C30" s="46"/>
      <c r="D30" s="47" t="s">
        <v>52</v>
      </c>
      <c r="E30" s="46"/>
      <c r="F30" s="47" t="s">
        <v>52</v>
      </c>
      <c r="G30" s="46"/>
      <c r="H30" s="47" t="s">
        <v>52</v>
      </c>
      <c r="I30" s="48"/>
      <c r="J30" s="55"/>
    </row>
    <row r="31" ht="17.25" customHeight="1">
      <c r="A31" s="44" t="s">
        <v>54</v>
      </c>
      <c r="B31" s="44" t="s">
        <v>30</v>
      </c>
      <c r="C31" s="46"/>
      <c r="D31" s="47"/>
      <c r="E31" s="46"/>
      <c r="F31" s="47"/>
      <c r="G31" s="46"/>
      <c r="H31" s="47"/>
      <c r="I31" s="48"/>
      <c r="J31" s="55"/>
    </row>
    <row r="32" ht="17.25" customHeight="1">
      <c r="A32" s="51" t="s">
        <v>55</v>
      </c>
      <c r="B32" s="51" t="s">
        <v>30</v>
      </c>
      <c r="C32" s="52"/>
      <c r="D32" s="54"/>
      <c r="E32" s="52"/>
      <c r="F32" s="54"/>
      <c r="G32" s="52"/>
      <c r="H32" s="54"/>
      <c r="I32" s="57"/>
      <c r="J32" s="66"/>
    </row>
    <row r="33" ht="17.25" customHeight="1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ht="17.25" customHeight="1">
      <c r="A34" s="12">
        <f>Inputs!B6+11</f>
        <v>44778</v>
      </c>
      <c r="B34" s="10"/>
      <c r="C34" s="13"/>
      <c r="D34" s="13"/>
      <c r="E34" s="13"/>
      <c r="F34" s="13"/>
      <c r="G34" s="13"/>
      <c r="H34" s="13"/>
      <c r="I34" s="13"/>
      <c r="J34" s="13"/>
    </row>
    <row r="35" ht="17.25" customHeight="1">
      <c r="A35" s="13"/>
      <c r="B35" s="17"/>
      <c r="C35" s="19" t="s">
        <v>22</v>
      </c>
      <c r="D35" s="20"/>
      <c r="E35" s="19" t="s">
        <v>23</v>
      </c>
      <c r="F35" s="20"/>
      <c r="G35" s="19" t="s">
        <v>24</v>
      </c>
      <c r="H35" s="20"/>
      <c r="I35" s="19" t="s">
        <v>25</v>
      </c>
      <c r="J35" s="20"/>
    </row>
    <row r="36" ht="17.25" customHeight="1">
      <c r="A36" s="23" t="s">
        <v>50</v>
      </c>
      <c r="B36" s="23" t="s">
        <v>30</v>
      </c>
      <c r="C36" s="32">
        <f>IF((Inputs!B10="kg"),MROUND((Inputs!B13*0.725),2.5),MROUND((Inputs!B13*0.725),5))</f>
        <v>165</v>
      </c>
      <c r="D36" s="33" t="s">
        <v>73</v>
      </c>
      <c r="E36" s="32">
        <f>IF((Inputs!B10="kg"),MROUND((Inputs!B13*0.775),2.5),MROUND((Inputs!B13*0.775),5))</f>
        <v>175</v>
      </c>
      <c r="F36" s="33" t="s">
        <v>52</v>
      </c>
      <c r="G36" s="32">
        <f>IF((Inputs!B10="kg"),(MROUND((Inputs!B13*0.8),2.5)+2.5),(MROUND((Inputs!B13*0.8),5)+5))</f>
        <v>185</v>
      </c>
      <c r="H36" s="33" t="s">
        <v>85</v>
      </c>
      <c r="I36" s="34"/>
      <c r="J36" s="35"/>
    </row>
    <row r="37" ht="17.25" customHeight="1">
      <c r="A37" s="44" t="str">
        <f>Inputs!B18</f>
        <v>Barbell Row</v>
      </c>
      <c r="B37" s="44" t="s">
        <v>30</v>
      </c>
      <c r="C37" s="46"/>
      <c r="D37" s="47" t="s">
        <v>73</v>
      </c>
      <c r="E37" s="46"/>
      <c r="F37" s="47" t="s">
        <v>52</v>
      </c>
      <c r="G37" s="46"/>
      <c r="H37" s="47" t="s">
        <v>52</v>
      </c>
      <c r="I37" s="48"/>
      <c r="J37" s="55"/>
    </row>
    <row r="38" ht="17.25" customHeight="1">
      <c r="A38" s="44" t="str">
        <f>Inputs!B19</f>
        <v>Military Press</v>
      </c>
      <c r="B38" s="44" t="s">
        <v>30</v>
      </c>
      <c r="C38" s="46"/>
      <c r="D38" s="47" t="s">
        <v>73</v>
      </c>
      <c r="E38" s="46"/>
      <c r="F38" s="47" t="s">
        <v>52</v>
      </c>
      <c r="G38" s="46"/>
      <c r="H38" s="47" t="s">
        <v>43</v>
      </c>
      <c r="I38" s="48"/>
      <c r="J38" s="55"/>
    </row>
    <row r="39" ht="17.25" customHeight="1">
      <c r="A39" s="44" t="str">
        <f>Inputs!B20</f>
        <v>Weighted Pull-up</v>
      </c>
      <c r="B39" s="44" t="s">
        <v>30</v>
      </c>
      <c r="C39" s="46"/>
      <c r="D39" s="47" t="s">
        <v>73</v>
      </c>
      <c r="E39" s="46"/>
      <c r="F39" s="47" t="s">
        <v>52</v>
      </c>
      <c r="G39" s="46"/>
      <c r="H39" s="47" t="s">
        <v>43</v>
      </c>
      <c r="I39" s="48"/>
      <c r="J39" s="55"/>
    </row>
    <row r="40" ht="17.25" customHeight="1">
      <c r="A40" s="44" t="s">
        <v>54</v>
      </c>
      <c r="B40" s="44" t="s">
        <v>30</v>
      </c>
      <c r="C40" s="46"/>
      <c r="D40" s="47" t="s">
        <v>86</v>
      </c>
      <c r="E40" s="46"/>
      <c r="F40" s="47" t="s">
        <v>86</v>
      </c>
      <c r="G40" s="46"/>
      <c r="H40" s="47" t="s">
        <v>86</v>
      </c>
      <c r="I40" s="48"/>
      <c r="J40" s="55" t="s">
        <v>86</v>
      </c>
    </row>
    <row r="41" ht="17.25" customHeight="1">
      <c r="A41" s="51" t="s">
        <v>55</v>
      </c>
      <c r="B41" s="51" t="s">
        <v>30</v>
      </c>
      <c r="C41" s="52"/>
      <c r="D41" s="54" t="s">
        <v>86</v>
      </c>
      <c r="E41" s="52"/>
      <c r="F41" s="54" t="s">
        <v>86</v>
      </c>
      <c r="G41" s="52"/>
      <c r="H41" s="54" t="s">
        <v>86</v>
      </c>
      <c r="I41" s="57"/>
      <c r="J41" s="66" t="s">
        <v>86</v>
      </c>
    </row>
    <row r="42" ht="17.25" customHeight="1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ht="17.25" customHeight="1">
      <c r="A43" s="12">
        <f>A34+2</f>
        <v>44780</v>
      </c>
      <c r="B43" s="10"/>
      <c r="C43" s="13"/>
      <c r="D43" s="13"/>
      <c r="E43" s="13"/>
      <c r="F43" s="13"/>
      <c r="G43" s="13"/>
      <c r="H43" s="13"/>
      <c r="I43" s="13"/>
      <c r="J43" s="13"/>
    </row>
    <row r="44" ht="17.25" customHeight="1">
      <c r="A44" s="13"/>
      <c r="B44" s="17"/>
      <c r="C44" s="19" t="s">
        <v>22</v>
      </c>
      <c r="D44" s="20"/>
      <c r="E44" s="19" t="s">
        <v>23</v>
      </c>
      <c r="F44" s="20"/>
      <c r="G44" s="19" t="s">
        <v>24</v>
      </c>
      <c r="H44" s="20"/>
      <c r="I44" s="19" t="s">
        <v>25</v>
      </c>
      <c r="J44" s="20"/>
    </row>
    <row r="45" ht="17.25" customHeight="1">
      <c r="A45" s="23" t="s">
        <v>50</v>
      </c>
      <c r="B45" s="23" t="s">
        <v>30</v>
      </c>
      <c r="C45" s="32">
        <f>IF((Inputs!B10="kg"),(MROUND((Inputs!B13*0.8),2.5)-2.5),(MROUND((Inputs!B13*0.8),5)-5))</f>
        <v>175</v>
      </c>
      <c r="D45" s="33" t="s">
        <v>93</v>
      </c>
      <c r="E45" s="34"/>
      <c r="F45" s="35"/>
      <c r="G45" s="34"/>
      <c r="H45" s="35"/>
      <c r="I45" s="34"/>
      <c r="J45" s="35"/>
    </row>
    <row r="46" ht="17.25" customHeight="1">
      <c r="A46" s="44" t="str">
        <f>Inputs!B18</f>
        <v>Barbell Row</v>
      </c>
      <c r="B46" s="44" t="s">
        <v>30</v>
      </c>
      <c r="C46" s="46"/>
      <c r="D46" s="47" t="s">
        <v>73</v>
      </c>
      <c r="E46" s="46"/>
      <c r="F46" s="47" t="s">
        <v>52</v>
      </c>
      <c r="G46" s="46"/>
      <c r="H46" s="47" t="s">
        <v>52</v>
      </c>
      <c r="I46" s="48"/>
      <c r="J46" s="55"/>
    </row>
    <row r="47" ht="17.25" customHeight="1">
      <c r="A47" s="44" t="str">
        <f>Inputs!B19</f>
        <v>Military Press</v>
      </c>
      <c r="B47" s="44" t="s">
        <v>30</v>
      </c>
      <c r="C47" s="46"/>
      <c r="D47" s="47" t="s">
        <v>73</v>
      </c>
      <c r="E47" s="46"/>
      <c r="F47" s="47" t="s">
        <v>52</v>
      </c>
      <c r="G47" s="46"/>
      <c r="H47" s="47" t="s">
        <v>43</v>
      </c>
      <c r="I47" s="48"/>
      <c r="J47" s="55"/>
    </row>
    <row r="48" ht="17.25" customHeight="1">
      <c r="A48" s="44" t="str">
        <f>Inputs!B20</f>
        <v>Weighted Pull-up</v>
      </c>
      <c r="B48" s="44" t="s">
        <v>30</v>
      </c>
      <c r="C48" s="46"/>
      <c r="D48" s="47" t="s">
        <v>73</v>
      </c>
      <c r="E48" s="46"/>
      <c r="F48" s="47" t="s">
        <v>52</v>
      </c>
      <c r="G48" s="46"/>
      <c r="H48" s="47" t="s">
        <v>43</v>
      </c>
      <c r="I48" s="48"/>
      <c r="J48" s="55"/>
    </row>
    <row r="49" ht="17.25" customHeight="1">
      <c r="A49" s="44" t="s">
        <v>54</v>
      </c>
      <c r="B49" s="44" t="s">
        <v>30</v>
      </c>
      <c r="C49" s="46"/>
      <c r="D49" s="47" t="s">
        <v>86</v>
      </c>
      <c r="E49" s="46"/>
      <c r="F49" s="47" t="s">
        <v>86</v>
      </c>
      <c r="G49" s="46"/>
      <c r="H49" s="47" t="s">
        <v>86</v>
      </c>
      <c r="I49" s="48"/>
      <c r="J49" s="55" t="s">
        <v>86</v>
      </c>
    </row>
    <row r="50" ht="17.25" customHeight="1">
      <c r="A50" s="51" t="s">
        <v>55</v>
      </c>
      <c r="B50" s="51" t="s">
        <v>30</v>
      </c>
      <c r="C50" s="52"/>
      <c r="D50" s="54" t="s">
        <v>86</v>
      </c>
      <c r="E50" s="52"/>
      <c r="F50" s="54" t="s">
        <v>86</v>
      </c>
      <c r="G50" s="52"/>
      <c r="H50" s="54" t="s">
        <v>86</v>
      </c>
      <c r="I50" s="57"/>
      <c r="J50" s="66" t="s">
        <v>86</v>
      </c>
    </row>
    <row r="51" ht="17.2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ht="17.2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ht="17.2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ht="17.2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ht="17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ht="17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ht="17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ht="17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ht="17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ht="17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ht="17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ht="17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ht="17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ht="17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ht="17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ht="17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ht="17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ht="17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ht="17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ht="17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ht="17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ht="17.2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ht="17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ht="17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ht="17.2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ht="17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ht="17.2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ht="17.2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ht="17.2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ht="17.2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17.2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ht="17.2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ht="17.2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ht="17.2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ht="17.2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ht="17.2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ht="17.2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ht="17.2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ht="17.2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ht="17.2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ht="17.2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ht="17.2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ht="17.2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ht="17.2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ht="17.2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ht="17.2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ht="17.2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ht="17.2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ht="17.2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ht="17.2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ht="17.2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ht="17.2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ht="17.2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ht="17.2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ht="17.2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ht="17.2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ht="17.2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ht="17.2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ht="17.2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ht="17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ht="17.2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ht="17.2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ht="17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ht="17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ht="17.2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ht="17.2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ht="17.2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ht="17.2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ht="17.2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ht="17.2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ht="17.2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ht="17.2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ht="17.2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ht="17.2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ht="17.2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ht="17.2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ht="17.2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ht="17.2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ht="17.2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ht="17.2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ht="17.2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ht="17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ht="17.2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ht="17.2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ht="17.2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ht="17.2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ht="17.2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ht="17.2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ht="17.2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ht="17.2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ht="17.2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ht="17.2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ht="17.2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ht="17.2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ht="17.2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ht="17.2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ht="17.2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ht="17.2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ht="17.2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ht="17.2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ht="17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ht="17.2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ht="17.2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ht="17.2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ht="17.2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ht="17.2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ht="17.2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ht="17.2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ht="17.2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ht="17.2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ht="17.2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ht="17.2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ht="17.2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ht="17.2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ht="17.2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ht="17.2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ht="17.2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ht="17.2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ht="17.2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ht="17.2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ht="17.2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ht="17.2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ht="17.2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ht="17.2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ht="17.2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ht="17.2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ht="17.2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ht="17.2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ht="17.2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ht="17.2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ht="17.2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ht="17.2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ht="17.2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ht="17.2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ht="17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ht="17.2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ht="17.2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ht="17.2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ht="17.2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ht="17.2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ht="17.2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ht="17.2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ht="17.2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ht="17.2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ht="17.2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ht="17.2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ht="17.2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ht="17.2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ht="17.2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ht="17.2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ht="17.2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ht="17.2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ht="17.2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ht="17.2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ht="17.2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ht="17.2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ht="17.2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ht="17.2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ht="17.2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ht="17.2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ht="17.2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ht="17.2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ht="17.2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ht="17.2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ht="17.2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ht="17.2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ht="17.2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ht="17.2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ht="17.2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ht="17.2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ht="17.2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ht="17.2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ht="17.2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ht="17.2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ht="17.2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ht="17.2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ht="17.2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ht="17.2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ht="17.2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ht="17.2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ht="17.2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ht="17.2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ht="17.2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ht="17.2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ht="17.2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ht="17.2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ht="17.2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ht="17.2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ht="17.2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ht="17.2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ht="17.2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ht="17.2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ht="17.2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ht="17.2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ht="17.2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ht="17.2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ht="17.2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ht="17.2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ht="17.2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ht="17.2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ht="17.2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ht="17.2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ht="17.2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ht="17.2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ht="17.2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ht="17.2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ht="17.2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ht="17.2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ht="17.2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ht="17.2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ht="17.2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ht="17.2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ht="17.2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ht="17.2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ht="17.2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ht="17.2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ht="17.2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ht="17.2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ht="17.2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ht="17.2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ht="17.2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ht="17.2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ht="17.2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ht="17.2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ht="17.2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ht="17.2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ht="17.2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ht="17.2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ht="17.2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ht="17.2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ht="17.2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ht="17.2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ht="17.2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ht="17.2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ht="17.2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ht="17.2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ht="17.2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ht="17.2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ht="17.2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ht="17.2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ht="17.2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ht="17.2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ht="17.2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ht="17.2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ht="17.2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ht="17.2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ht="17.2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ht="17.2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ht="17.2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ht="17.2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ht="17.2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ht="17.2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ht="17.2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ht="17.2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ht="17.2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ht="17.2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ht="17.2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ht="17.2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ht="17.2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ht="17.2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ht="17.2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ht="17.2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ht="17.2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ht="17.2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ht="17.2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ht="17.2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ht="17.2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ht="17.2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ht="17.2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ht="17.2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ht="17.2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ht="17.2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ht="17.2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ht="17.2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ht="17.2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ht="17.2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ht="17.2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ht="17.2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ht="17.2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ht="17.2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ht="17.2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ht="17.2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ht="17.2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ht="17.2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ht="17.2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ht="17.2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ht="17.2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ht="17.2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ht="17.2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ht="17.2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ht="17.2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ht="17.2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ht="17.2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ht="17.2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ht="17.2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ht="17.2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ht="17.2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ht="17.2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ht="17.2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ht="17.2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ht="17.2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ht="17.2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ht="17.2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ht="17.2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ht="17.2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ht="17.2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ht="17.2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ht="17.2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ht="17.2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ht="17.2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ht="17.2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ht="17.2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ht="17.2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ht="17.2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ht="17.2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ht="17.2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ht="17.2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ht="17.2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ht="17.2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ht="17.2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ht="17.2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ht="17.2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ht="17.2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ht="17.2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ht="17.2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ht="17.2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ht="17.2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ht="17.2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ht="17.2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ht="17.2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ht="17.2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ht="17.2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ht="17.2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ht="17.2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ht="17.2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ht="17.2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ht="17.2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ht="17.2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ht="17.2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ht="17.2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ht="17.2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ht="17.2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ht="17.2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ht="17.2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ht="17.2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ht="17.2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ht="17.2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ht="17.2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ht="17.2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ht="17.2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ht="17.2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ht="17.2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ht="17.2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ht="17.2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ht="17.2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ht="17.2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ht="17.2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ht="17.2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ht="17.2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ht="17.2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ht="17.2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ht="17.2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ht="17.2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ht="17.2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ht="17.2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ht="17.2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ht="17.2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ht="17.2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ht="17.2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ht="17.2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ht="17.2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ht="17.2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ht="17.2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ht="17.2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ht="17.2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ht="17.2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ht="17.2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ht="17.2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ht="17.2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ht="17.2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ht="17.2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ht="17.2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ht="17.2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ht="17.2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ht="17.2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ht="17.2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ht="17.2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ht="17.2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ht="17.2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ht="17.2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ht="17.2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ht="17.2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ht="17.2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ht="17.2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ht="17.2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ht="17.2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ht="17.2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ht="17.2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ht="17.2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ht="17.2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ht="17.2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ht="17.2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ht="17.2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ht="17.2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ht="17.2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ht="17.2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ht="17.2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ht="17.2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ht="17.2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ht="17.2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ht="17.2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ht="17.2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ht="17.2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</row>
    <row r="464" ht="17.2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ht="17.2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</row>
    <row r="466" ht="17.2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ht="17.2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ht="17.2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ht="17.2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</row>
    <row r="470" ht="17.2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ht="17.2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ht="17.2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</row>
    <row r="473" ht="17.2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ht="17.2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</row>
    <row r="475" ht="17.2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ht="17.2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ht="17.2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ht="17.2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ht="17.2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ht="17.2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ht="17.2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ht="17.2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ht="17.2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ht="17.2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ht="17.2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ht="17.2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ht="17.2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ht="17.2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ht="17.2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ht="17.2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ht="17.2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ht="17.2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ht="17.2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ht="17.2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ht="17.2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ht="17.2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ht="17.2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ht="17.2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ht="17.2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ht="17.2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ht="17.2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ht="17.2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ht="17.2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ht="17.2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ht="17.2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ht="17.2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ht="17.2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ht="17.2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ht="17.2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ht="17.2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ht="17.2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ht="17.2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ht="17.2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ht="17.2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ht="17.2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ht="17.2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ht="17.2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ht="17.2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ht="17.2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ht="17.2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ht="17.2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ht="17.2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ht="17.2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ht="17.2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ht="17.2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ht="17.2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ht="17.2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ht="17.2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ht="17.2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ht="17.2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ht="17.2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ht="17.2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ht="17.2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ht="17.2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ht="17.2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ht="17.2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ht="17.2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ht="17.2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ht="17.2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ht="17.2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ht="17.2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ht="17.2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ht="17.2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ht="17.2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ht="17.2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ht="17.2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ht="17.2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ht="17.2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ht="17.2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ht="17.2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ht="17.2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ht="17.2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ht="17.2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ht="17.2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ht="17.2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ht="17.2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ht="17.2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ht="17.2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ht="17.2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ht="17.2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ht="17.2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ht="17.2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ht="17.2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ht="17.2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ht="17.2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ht="17.2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ht="17.2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ht="17.2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</row>
    <row r="569" ht="17.2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ht="17.2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ht="17.2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ht="17.2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ht="17.2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ht="17.2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ht="17.2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ht="17.2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</row>
    <row r="577" ht="17.2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ht="17.2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ht="17.2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ht="17.2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ht="17.2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</row>
    <row r="582" ht="17.2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ht="17.2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ht="17.2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</row>
    <row r="585" ht="17.2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ht="17.2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ht="17.2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ht="17.2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ht="17.2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</row>
    <row r="590" ht="17.2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ht="17.2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ht="17.2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ht="17.2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</row>
    <row r="594" ht="17.2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ht="17.2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ht="17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</row>
    <row r="597" ht="17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ht="17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ht="17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</row>
    <row r="600" ht="17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ht="17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ht="17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ht="17.2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ht="17.2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</row>
    <row r="605" ht="17.2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</row>
    <row r="606" ht="17.2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ht="17.2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ht="17.2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</row>
    <row r="609" ht="17.2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ht="17.2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ht="17.2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</row>
    <row r="612" ht="17.2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</row>
    <row r="613" ht="17.2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ht="17.2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ht="17.2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ht="17.2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</row>
    <row r="617" ht="17.2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</row>
    <row r="618" ht="17.2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</row>
    <row r="619" ht="17.2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ht="17.2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ht="17.2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</row>
    <row r="622" ht="17.2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ht="17.2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</row>
    <row r="624" ht="17.2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</row>
    <row r="625" ht="17.2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ht="17.2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</row>
    <row r="627" ht="17.2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</row>
    <row r="628" ht="17.2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ht="17.2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ht="17.2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</row>
    <row r="631" ht="17.2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ht="17.2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ht="17.2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</row>
    <row r="634" ht="17.2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</row>
    <row r="635" ht="17.2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</row>
    <row r="636" ht="17.2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ht="17.2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</row>
    <row r="638" ht="17.2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ht="17.2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ht="17.2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</row>
    <row r="641" ht="17.2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</row>
    <row r="642" ht="17.2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ht="17.2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</row>
    <row r="644" ht="17.2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ht="17.2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ht="17.2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</row>
    <row r="647" ht="17.2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ht="17.2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ht="17.2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</row>
    <row r="650" ht="17.2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ht="17.2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ht="17.2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</row>
    <row r="653" ht="17.2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ht="17.2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ht="17.2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</row>
    <row r="656" ht="17.2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</row>
    <row r="657" ht="17.2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ht="17.2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ht="17.2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</row>
    <row r="660" ht="17.2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</row>
    <row r="661" ht="17.2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ht="17.2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ht="17.2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ht="17.2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ht="17.2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</row>
    <row r="666" ht="17.2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</row>
    <row r="667" ht="17.2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ht="17.2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</row>
    <row r="669" ht="17.2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ht="17.2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</row>
    <row r="671" ht="17.2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</row>
    <row r="672" ht="17.2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ht="17.2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</row>
    <row r="674" ht="17.2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</row>
    <row r="675" ht="17.2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ht="17.2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ht="17.2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</row>
    <row r="678" ht="17.2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ht="17.2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</row>
    <row r="680" ht="17.2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ht="17.2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</row>
    <row r="682" ht="17.2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ht="17.2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ht="17.2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</row>
    <row r="685" ht="17.2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ht="17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ht="17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</row>
    <row r="688" ht="17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</row>
    <row r="689" ht="17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</row>
    <row r="690" ht="17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ht="17.2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</row>
    <row r="692" ht="17.2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ht="17.2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</row>
    <row r="694" ht="17.2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ht="17.2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ht="17.2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ht="17.2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ht="17.2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ht="17.2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</row>
    <row r="700" ht="17.2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</row>
    <row r="701" ht="17.2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</row>
    <row r="702" ht="17.2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ht="17.2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ht="17.2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</row>
    <row r="705" ht="17.2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ht="17.2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ht="17.2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</row>
    <row r="708" ht="17.2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</row>
    <row r="709" ht="17.2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</row>
    <row r="710" ht="17.2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</row>
    <row r="711" ht="17.2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ht="17.2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</row>
    <row r="713" ht="17.2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ht="17.2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ht="17.2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</row>
    <row r="716" ht="17.2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ht="17.2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ht="17.2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</row>
    <row r="719" ht="17.2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ht="17.2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ht="17.2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</row>
    <row r="722" ht="17.2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</row>
    <row r="723" ht="17.2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ht="17.2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</row>
    <row r="725" ht="17.2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</row>
    <row r="726" ht="17.2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ht="17.2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ht="17.2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</row>
    <row r="729" ht="17.2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ht="17.2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ht="17.2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</row>
    <row r="732" ht="17.2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ht="17.2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ht="17.2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</row>
    <row r="735" ht="17.2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ht="17.2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</row>
    <row r="737" ht="17.2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ht="17.2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ht="17.2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</row>
    <row r="740" ht="17.2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</row>
    <row r="741" ht="17.2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ht="17.2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</row>
    <row r="743" ht="17.2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</row>
    <row r="744" ht="17.2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ht="17.2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ht="17.2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</row>
    <row r="747" ht="17.2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ht="17.2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</row>
    <row r="749" ht="17.2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</row>
    <row r="750" ht="17.2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ht="17.2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</row>
    <row r="752" ht="17.2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</row>
    <row r="753" ht="17.2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ht="17.2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ht="17.2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ht="17.2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</row>
    <row r="757" ht="17.2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</row>
    <row r="758" ht="17.2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ht="17.2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ht="17.2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</row>
    <row r="761" ht="17.2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ht="17.2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ht="17.2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ht="17.2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</row>
    <row r="765" ht="17.2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ht="17.2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ht="17.2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</row>
    <row r="768" ht="17.2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</row>
    <row r="769" ht="17.2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ht="17.2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</row>
    <row r="771" ht="17.2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ht="17.2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</row>
    <row r="773" ht="17.2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</row>
    <row r="774" ht="17.2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</row>
    <row r="775" ht="17.2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</row>
    <row r="776" ht="17.2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ht="17.2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ht="17.2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ht="17.2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ht="17.2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ht="17.2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</row>
    <row r="782" ht="17.2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</row>
    <row r="783" ht="17.2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ht="17.2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</row>
    <row r="785" ht="17.2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</row>
    <row r="786" ht="17.2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</row>
    <row r="787" ht="17.2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</row>
    <row r="788" ht="17.2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ht="17.2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ht="17.2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</row>
    <row r="791" ht="17.2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ht="17.2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</row>
    <row r="793" ht="17.2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ht="17.2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ht="17.2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ht="17.2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</row>
    <row r="797" ht="17.2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ht="17.2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</row>
    <row r="799" ht="17.2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ht="17.2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ht="17.2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ht="17.2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ht="17.2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</row>
    <row r="804" ht="17.2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ht="17.2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</row>
    <row r="806" ht="17.2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</row>
    <row r="807" ht="17.2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ht="17.2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</row>
    <row r="809" ht="17.2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</row>
    <row r="810" ht="17.2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ht="17.2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</row>
    <row r="812" ht="17.2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ht="17.2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ht="17.2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</row>
    <row r="815" ht="17.2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ht="17.2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ht="17.2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</row>
    <row r="818" ht="17.2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</row>
    <row r="819" ht="17.2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ht="17.2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</row>
    <row r="821" ht="17.2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ht="17.2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ht="17.2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</row>
    <row r="824" ht="17.2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ht="17.2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</row>
    <row r="826" ht="17.2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</row>
    <row r="827" ht="17.2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</row>
    <row r="828" ht="17.2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ht="17.2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</row>
    <row r="830" ht="17.2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</row>
    <row r="831" ht="17.2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</row>
    <row r="832" ht="17.2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ht="17.2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</row>
    <row r="834" ht="17.2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ht="17.2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ht="17.2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ht="17.2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</row>
    <row r="838" ht="17.2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</row>
    <row r="839" ht="17.2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</row>
    <row r="840" ht="17.2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ht="17.2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ht="17.2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</row>
    <row r="843" ht="17.2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</row>
    <row r="844" ht="17.2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</row>
    <row r="845" ht="17.2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ht="17.2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ht="17.2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</row>
    <row r="848" ht="17.2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</row>
    <row r="849" ht="17.2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ht="17.2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ht="17.2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</row>
    <row r="852" ht="17.2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ht="17.2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</row>
    <row r="854" ht="17.2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</row>
    <row r="855" ht="17.2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</row>
    <row r="856" ht="17.2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ht="17.2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ht="17.2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ht="17.2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ht="17.2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</row>
    <row r="861" ht="17.2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ht="17.2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</row>
    <row r="863" ht="17.2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</row>
    <row r="864" ht="17.2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ht="17.2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</row>
    <row r="866" ht="17.2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</row>
    <row r="867" ht="17.2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ht="17.2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ht="17.2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</row>
    <row r="870" ht="17.2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ht="17.2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ht="17.2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ht="17.2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ht="17.2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</row>
    <row r="875" ht="17.2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</row>
    <row r="876" ht="17.2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ht="17.2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</row>
    <row r="878" ht="17.2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</row>
    <row r="879" ht="17.2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ht="17.2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ht="17.2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</row>
    <row r="882" ht="17.2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ht="17.2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</row>
    <row r="884" ht="17.2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ht="17.2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ht="17.2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</row>
    <row r="887" ht="17.2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</row>
    <row r="888" ht="17.2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ht="17.2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</row>
    <row r="890" ht="17.2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</row>
    <row r="891" ht="17.2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ht="17.2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</row>
    <row r="893" ht="17.2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</row>
    <row r="894" ht="17.2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ht="17.2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</row>
    <row r="896" ht="17.2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ht="17.2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ht="17.2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</row>
    <row r="899" ht="17.2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ht="17.2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ht="17.2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ht="17.2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</row>
    <row r="903" ht="17.2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</row>
    <row r="904" ht="17.2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ht="17.2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</row>
    <row r="906" ht="17.2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ht="17.2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ht="17.2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ht="17.2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</row>
    <row r="910" ht="17.2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ht="17.2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ht="17.2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ht="17.2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ht="17.2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</row>
    <row r="915" ht="17.2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</row>
    <row r="916" ht="17.2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</row>
    <row r="917" ht="17.2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ht="17.2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ht="17.2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ht="17.2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</row>
    <row r="921" ht="17.2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ht="17.2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</row>
    <row r="923" ht="17.2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ht="17.2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ht="17.2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</row>
    <row r="926" ht="17.2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</row>
    <row r="927" ht="17.2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</row>
    <row r="928" ht="17.2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</row>
    <row r="929" ht="17.2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ht="17.2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ht="17.2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ht="17.2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ht="17.2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</row>
    <row r="934" ht="17.2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</row>
    <row r="935" ht="17.2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</row>
    <row r="936" ht="17.2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ht="17.2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ht="17.2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</row>
    <row r="939" ht="17.2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</row>
    <row r="940" ht="17.2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</row>
    <row r="941" ht="17.2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</row>
    <row r="942" ht="17.2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ht="17.2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</row>
    <row r="944" ht="17.2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ht="17.2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</row>
    <row r="946" ht="17.2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</row>
    <row r="947" ht="17.2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</row>
    <row r="948" ht="17.2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49" ht="17.2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ht="17.2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ht="17.2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</row>
    <row r="952" ht="17.2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</row>
    <row r="953" ht="17.2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ht="17.2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</row>
    <row r="955" ht="17.2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</row>
    <row r="956" ht="17.2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</row>
    <row r="957" ht="17.2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ht="17.2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</row>
    <row r="959" ht="17.2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</row>
    <row r="960" ht="17.2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</row>
    <row r="961" ht="17.2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2" ht="17.2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</row>
    <row r="963" ht="17.2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ht="17.2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ht="17.2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</row>
    <row r="966" ht="17.2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</row>
    <row r="967" ht="17.2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</row>
    <row r="968" ht="17.2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</row>
    <row r="969" ht="17.2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</row>
    <row r="970" ht="17.2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ht="17.2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</row>
    <row r="972" ht="17.2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</row>
    <row r="973" ht="17.2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</row>
    <row r="974" ht="17.2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</row>
    <row r="975" ht="17.2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ht="17.2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ht="17.2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</row>
    <row r="978" ht="17.2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</row>
    <row r="979" ht="17.2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</row>
    <row r="980" ht="17.2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</row>
    <row r="981" ht="17.2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</row>
    <row r="982" ht="17.2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</row>
    <row r="983" ht="17.2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ht="17.2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</row>
    <row r="985" ht="17.2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</row>
    <row r="986" ht="17.2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ht="17.2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</row>
    <row r="988" ht="17.2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89" ht="17.2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ht="17.2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</row>
    <row r="991" ht="17.2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</row>
    <row r="992" ht="17.2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</row>
    <row r="993" ht="17.2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</row>
    <row r="994" ht="17.2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</row>
    <row r="995" ht="17.2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</row>
    <row r="996" ht="17.2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ht="17.2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ht="17.2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</row>
    <row r="999" ht="17.2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</row>
    <row r="1000" ht="17.2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</row>
  </sheetData>
  <mergeCells count="9">
    <mergeCell ref="A28:J28"/>
    <mergeCell ref="A29:J29"/>
    <mergeCell ref="A1:J1"/>
    <mergeCell ref="A6:J6"/>
    <mergeCell ref="A7:J7"/>
    <mergeCell ref="A8:J8"/>
    <mergeCell ref="A25:J25"/>
    <mergeCell ref="A26:J26"/>
    <mergeCell ref="A27:J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sheetData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25.63"/>
    <col customWidth="1" min="2" max="2" width="10.63"/>
    <col customWidth="1" min="3" max="10" width="5.63"/>
    <col customWidth="1" min="11" max="26" width="9.13"/>
  </cols>
  <sheetData>
    <row r="1" ht="24.75" customHeight="1">
      <c r="A1" s="2" t="s">
        <v>44</v>
      </c>
      <c r="B1" s="3"/>
      <c r="C1" s="3"/>
      <c r="D1" s="3"/>
      <c r="E1" s="3"/>
      <c r="F1" s="3"/>
      <c r="G1" s="3"/>
      <c r="H1" s="3"/>
      <c r="I1" s="3"/>
      <c r="J1" s="5"/>
    </row>
    <row r="2" ht="17.2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ht="17.25" customHeight="1">
      <c r="A3" s="12">
        <f>Inputs!B6+14</f>
        <v>44781</v>
      </c>
      <c r="B3" s="10"/>
      <c r="C3" s="13"/>
      <c r="D3" s="13"/>
      <c r="E3" s="13"/>
      <c r="F3" s="13"/>
      <c r="G3" s="13"/>
      <c r="H3" s="13"/>
      <c r="I3" s="13"/>
      <c r="J3" s="13"/>
    </row>
    <row r="4" ht="17.25" customHeight="1">
      <c r="A4" s="15"/>
      <c r="B4" s="17"/>
      <c r="C4" s="19" t="s">
        <v>22</v>
      </c>
      <c r="D4" s="20"/>
      <c r="E4" s="19" t="s">
        <v>23</v>
      </c>
      <c r="F4" s="20"/>
      <c r="G4" s="19" t="s">
        <v>24</v>
      </c>
      <c r="H4" s="20"/>
      <c r="I4" s="19" t="s">
        <v>25</v>
      </c>
      <c r="J4" s="20"/>
    </row>
    <row r="5" ht="17.25" customHeight="1">
      <c r="A5" s="23" t="s">
        <v>28</v>
      </c>
      <c r="B5" s="23" t="s">
        <v>30</v>
      </c>
      <c r="C5" s="32">
        <f>IF((Inputs!B10="kg"),(MROUND((Inputs!B14*0.85),2.5)+2.5),(MROUND((Inputs!B14*0.85),5)+5))</f>
        <v>240</v>
      </c>
      <c r="D5" s="33" t="s">
        <v>53</v>
      </c>
      <c r="E5" s="32">
        <f>IF((Inputs!B10="kg"),(MROUND((Inputs!B14*0.85),2.5)+2.5),(MROUND((Inputs!B14*0.85),5)+5))</f>
        <v>240</v>
      </c>
      <c r="F5" s="33" t="s">
        <v>53</v>
      </c>
      <c r="G5" s="32">
        <f>IF((Inputs!B10="kg"),(MROUND((Inputs!B14*0.85),2.5)+2.5),(MROUND((Inputs!B14*0.85),5)+5))</f>
        <v>240</v>
      </c>
      <c r="H5" s="33" t="s">
        <v>53</v>
      </c>
      <c r="I5" s="34"/>
      <c r="J5" s="35"/>
    </row>
    <row r="6" ht="17.25" customHeight="1">
      <c r="A6" s="44" t="s">
        <v>49</v>
      </c>
      <c r="B6" s="44" t="s">
        <v>30</v>
      </c>
      <c r="C6" s="46">
        <f>IF((Inputs!B10="kg"),MROUND((Inputs!B15*0.875),2.5),MROUND((Inputs!B15*0.875),5))</f>
        <v>275</v>
      </c>
      <c r="D6" s="47" t="s">
        <v>57</v>
      </c>
      <c r="E6" s="46">
        <f>IF((Inputs!B10="kg"),MROUND((Inputs!B15*0.875),2.5),MROUND((Inputs!B15*0.875),5))</f>
        <v>275</v>
      </c>
      <c r="F6" s="47" t="s">
        <v>57</v>
      </c>
      <c r="G6" s="48"/>
      <c r="H6" s="55"/>
      <c r="I6" s="48"/>
      <c r="J6" s="55"/>
    </row>
    <row r="7" ht="17.25" customHeight="1">
      <c r="A7" s="51" t="s">
        <v>60</v>
      </c>
      <c r="B7" s="59"/>
      <c r="C7" s="57"/>
      <c r="D7" s="66"/>
      <c r="E7" s="57"/>
      <c r="F7" s="66"/>
      <c r="G7" s="57"/>
      <c r="H7" s="66"/>
      <c r="I7" s="57"/>
      <c r="J7" s="66"/>
    </row>
    <row r="8" ht="17.25" customHeight="1">
      <c r="A8" s="7"/>
      <c r="B8" s="7"/>
      <c r="C8" s="7"/>
      <c r="D8" s="7"/>
      <c r="E8" s="7"/>
      <c r="F8" s="7"/>
      <c r="G8" s="7"/>
      <c r="H8" s="7"/>
      <c r="I8" s="7"/>
      <c r="J8" s="7"/>
    </row>
    <row r="9" ht="17.25" customHeight="1">
      <c r="A9" s="12">
        <f>A3+2</f>
        <v>44783</v>
      </c>
      <c r="B9" s="10"/>
      <c r="C9" s="13"/>
      <c r="D9" s="13"/>
      <c r="E9" s="13"/>
      <c r="F9" s="13"/>
      <c r="G9" s="13"/>
      <c r="H9" s="13"/>
      <c r="I9" s="13"/>
      <c r="J9" s="13"/>
    </row>
    <row r="10" ht="17.25" customHeight="1">
      <c r="A10" s="13"/>
      <c r="B10" s="17"/>
      <c r="C10" s="19" t="s">
        <v>22</v>
      </c>
      <c r="D10" s="20"/>
      <c r="E10" s="19" t="s">
        <v>23</v>
      </c>
      <c r="F10" s="20"/>
      <c r="G10" s="19" t="s">
        <v>24</v>
      </c>
      <c r="H10" s="20"/>
      <c r="I10" s="19" t="s">
        <v>25</v>
      </c>
      <c r="J10" s="20"/>
    </row>
    <row r="11" ht="17.25" customHeight="1">
      <c r="A11" s="23" t="s">
        <v>50</v>
      </c>
      <c r="B11" s="23" t="s">
        <v>30</v>
      </c>
      <c r="C11" s="32">
        <f>IF((Inputs!B10="kg"),MROUND((Inputs!B13*0.85),2.5),MROUND((Inputs!B13*0.85),5))</f>
        <v>190</v>
      </c>
      <c r="D11" s="33" t="s">
        <v>53</v>
      </c>
      <c r="E11" s="32">
        <f>IF((Inputs!B10="kg"),MROUND((Inputs!B13*0.85),2.5),MROUND((Inputs!B13*0.85),5))</f>
        <v>190</v>
      </c>
      <c r="F11" s="33" t="s">
        <v>53</v>
      </c>
      <c r="G11" s="32">
        <f>IF((Inputs!B10="kg"),MROUND((Inputs!B13*0.85),2.5),MROUND((Inputs!B13*0.85),5))</f>
        <v>190</v>
      </c>
      <c r="H11" s="33" t="s">
        <v>53</v>
      </c>
      <c r="I11" s="34"/>
      <c r="J11" s="35"/>
    </row>
    <row r="12" ht="17.25" customHeight="1">
      <c r="A12" s="44" t="str">
        <f>Inputs!B18</f>
        <v>Barbell Row</v>
      </c>
      <c r="B12" s="44" t="s">
        <v>30</v>
      </c>
      <c r="C12" s="46"/>
      <c r="D12" s="47" t="s">
        <v>43</v>
      </c>
      <c r="E12" s="46"/>
      <c r="F12" s="47" t="s">
        <v>43</v>
      </c>
      <c r="G12" s="46"/>
      <c r="H12" s="47" t="s">
        <v>43</v>
      </c>
      <c r="I12" s="48"/>
      <c r="J12" s="55"/>
    </row>
    <row r="13" ht="17.25" customHeight="1">
      <c r="A13" s="44" t="str">
        <f>Inputs!B19</f>
        <v>Military Press</v>
      </c>
      <c r="B13" s="44" t="s">
        <v>30</v>
      </c>
      <c r="C13" s="46"/>
      <c r="D13" s="47" t="s">
        <v>43</v>
      </c>
      <c r="E13" s="46"/>
      <c r="F13" s="47" t="s">
        <v>43</v>
      </c>
      <c r="G13" s="46"/>
      <c r="H13" s="47" t="s">
        <v>43</v>
      </c>
      <c r="I13" s="48"/>
      <c r="J13" s="55"/>
    </row>
    <row r="14" ht="17.25" customHeight="1">
      <c r="A14" s="44" t="str">
        <f>Inputs!B20</f>
        <v>Weighted Pull-up</v>
      </c>
      <c r="B14" s="44" t="s">
        <v>30</v>
      </c>
      <c r="C14" s="46"/>
      <c r="D14" s="47" t="s">
        <v>43</v>
      </c>
      <c r="E14" s="46"/>
      <c r="F14" s="47" t="s">
        <v>43</v>
      </c>
      <c r="G14" s="46"/>
      <c r="H14" s="47" t="s">
        <v>43</v>
      </c>
      <c r="I14" s="48"/>
      <c r="J14" s="55"/>
    </row>
    <row r="15" ht="17.25" customHeight="1">
      <c r="A15" s="51" t="s">
        <v>87</v>
      </c>
      <c r="B15" s="59"/>
      <c r="C15" s="57"/>
      <c r="D15" s="66"/>
      <c r="E15" s="57"/>
      <c r="F15" s="66"/>
      <c r="G15" s="57"/>
      <c r="H15" s="66"/>
      <c r="I15" s="57"/>
      <c r="J15" s="66"/>
    </row>
    <row r="16" ht="17.25" customHeight="1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17.25" customHeight="1">
      <c r="A17" s="12">
        <f>A9+2</f>
        <v>44785</v>
      </c>
      <c r="B17" s="10"/>
      <c r="C17" s="68"/>
      <c r="D17" s="68"/>
      <c r="E17" s="68"/>
      <c r="F17" s="68"/>
      <c r="G17" s="68"/>
      <c r="H17" s="68"/>
      <c r="I17" s="68"/>
      <c r="J17" s="68"/>
    </row>
    <row r="18" ht="17.25" customHeight="1">
      <c r="A18" s="15"/>
      <c r="B18" s="17"/>
      <c r="C18" s="19" t="s">
        <v>22</v>
      </c>
      <c r="D18" s="20"/>
      <c r="E18" s="19" t="s">
        <v>23</v>
      </c>
      <c r="F18" s="20"/>
      <c r="G18" s="19" t="s">
        <v>24</v>
      </c>
      <c r="H18" s="20"/>
      <c r="I18" s="19" t="s">
        <v>25</v>
      </c>
      <c r="J18" s="20"/>
    </row>
    <row r="19" ht="17.25" customHeight="1">
      <c r="A19" s="23" t="s">
        <v>28</v>
      </c>
      <c r="B19" s="23" t="s">
        <v>30</v>
      </c>
      <c r="C19" s="32">
        <f>IF((Inputs!B10="kg"),(MROUND(((Inputs!B14*0.85)+2.5),2.5)+2.5),(MROUND(((Inputs!B14*0.85)+5),5)+5))</f>
        <v>245</v>
      </c>
      <c r="D19" s="33" t="s">
        <v>53</v>
      </c>
      <c r="E19" s="34"/>
      <c r="F19" s="35"/>
      <c r="G19" s="34"/>
      <c r="H19" s="35"/>
      <c r="I19" s="34"/>
      <c r="J19" s="35"/>
    </row>
    <row r="20" ht="17.25" customHeight="1">
      <c r="A20" s="44" t="s">
        <v>51</v>
      </c>
      <c r="B20" s="44" t="s">
        <v>30</v>
      </c>
      <c r="C20" s="46"/>
      <c r="D20" s="47" t="s">
        <v>52</v>
      </c>
      <c r="E20" s="48"/>
      <c r="F20" s="55"/>
      <c r="G20" s="48"/>
      <c r="H20" s="55"/>
      <c r="I20" s="48"/>
      <c r="J20" s="55"/>
    </row>
    <row r="21" ht="17.25" customHeight="1">
      <c r="A21" s="51" t="s">
        <v>60</v>
      </c>
      <c r="B21" s="59"/>
      <c r="C21" s="57"/>
      <c r="D21" s="66"/>
      <c r="E21" s="57"/>
      <c r="F21" s="66"/>
      <c r="G21" s="57"/>
      <c r="H21" s="66"/>
      <c r="I21" s="57"/>
      <c r="J21" s="66"/>
    </row>
    <row r="22" ht="17.25" customHeight="1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17.25" customHeight="1">
      <c r="A23" s="12">
        <f>A9+3</f>
        <v>44786</v>
      </c>
      <c r="B23" s="10"/>
      <c r="C23" s="13"/>
      <c r="D23" s="13"/>
      <c r="E23" s="13"/>
      <c r="F23" s="13"/>
      <c r="G23" s="13"/>
      <c r="H23" s="13"/>
      <c r="I23" s="13"/>
      <c r="J23" s="13"/>
    </row>
    <row r="24" ht="17.25" customHeight="1">
      <c r="A24" s="13"/>
      <c r="B24" s="17"/>
      <c r="C24" s="19" t="s">
        <v>22</v>
      </c>
      <c r="D24" s="20"/>
      <c r="E24" s="19" t="s">
        <v>23</v>
      </c>
      <c r="F24" s="20"/>
      <c r="G24" s="19" t="s">
        <v>24</v>
      </c>
      <c r="H24" s="20"/>
      <c r="I24" s="19" t="s">
        <v>25</v>
      </c>
      <c r="J24" s="20"/>
    </row>
    <row r="25" ht="17.25" customHeight="1">
      <c r="A25" s="23" t="s">
        <v>50</v>
      </c>
      <c r="B25" s="23" t="s">
        <v>30</v>
      </c>
      <c r="C25" s="32">
        <f>IF((Inputs!B10="kg"),(C11+2.5),(C11+5))</f>
        <v>195</v>
      </c>
      <c r="D25" s="33" t="s">
        <v>53</v>
      </c>
      <c r="E25" s="32">
        <f>IF((Inputs!B10="kg"),(E11+2.5),(E11+5))</f>
        <v>195</v>
      </c>
      <c r="F25" s="33" t="s">
        <v>53</v>
      </c>
      <c r="G25" s="32">
        <f>IF((Inputs!B10="kg"),(G11+2.5),(G11+5))</f>
        <v>195</v>
      </c>
      <c r="H25" s="33" t="s">
        <v>53</v>
      </c>
      <c r="I25" s="34"/>
      <c r="J25" s="35"/>
    </row>
    <row r="26" ht="17.25" customHeight="1">
      <c r="A26" s="44" t="str">
        <f>Inputs!B18</f>
        <v>Barbell Row</v>
      </c>
      <c r="B26" s="44" t="s">
        <v>30</v>
      </c>
      <c r="C26" s="46"/>
      <c r="D26" s="47" t="s">
        <v>43</v>
      </c>
      <c r="E26" s="46"/>
      <c r="F26" s="47" t="s">
        <v>43</v>
      </c>
      <c r="G26" s="46"/>
      <c r="H26" s="47" t="s">
        <v>43</v>
      </c>
      <c r="I26" s="48"/>
      <c r="J26" s="55"/>
    </row>
    <row r="27" ht="17.25" customHeight="1">
      <c r="A27" s="44" t="str">
        <f>Inputs!B19</f>
        <v>Military Press</v>
      </c>
      <c r="B27" s="44" t="s">
        <v>30</v>
      </c>
      <c r="C27" s="46"/>
      <c r="D27" s="47" t="s">
        <v>43</v>
      </c>
      <c r="E27" s="46"/>
      <c r="F27" s="47" t="s">
        <v>43</v>
      </c>
      <c r="G27" s="46"/>
      <c r="H27" s="47" t="s">
        <v>43</v>
      </c>
      <c r="I27" s="48"/>
      <c r="J27" s="55"/>
    </row>
    <row r="28" ht="17.25" customHeight="1">
      <c r="A28" s="44" t="str">
        <f>Inputs!B20</f>
        <v>Weighted Pull-up</v>
      </c>
      <c r="B28" s="44" t="s">
        <v>30</v>
      </c>
      <c r="C28" s="46"/>
      <c r="D28" s="47" t="s">
        <v>43</v>
      </c>
      <c r="E28" s="46"/>
      <c r="F28" s="47" t="s">
        <v>43</v>
      </c>
      <c r="G28" s="46"/>
      <c r="H28" s="47" t="s">
        <v>43</v>
      </c>
      <c r="I28" s="48"/>
      <c r="J28" s="55"/>
    </row>
    <row r="29" ht="17.25" customHeight="1">
      <c r="A29" s="51" t="s">
        <v>87</v>
      </c>
      <c r="B29" s="59"/>
      <c r="C29" s="57"/>
      <c r="D29" s="66"/>
      <c r="E29" s="57"/>
      <c r="F29" s="66"/>
      <c r="G29" s="57"/>
      <c r="H29" s="66"/>
      <c r="I29" s="57"/>
      <c r="J29" s="66"/>
    </row>
    <row r="30" ht="17.2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ht="17.2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ht="17.2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ht="17.2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ht="17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ht="17.2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ht="17.2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ht="17.2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ht="17.2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ht="17.2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ht="17.2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ht="17.2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ht="17.2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ht="17.2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ht="17.2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ht="17.2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ht="17.2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ht="17.2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ht="17.2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ht="17.2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ht="17.2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ht="17.2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ht="17.2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ht="17.2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ht="17.2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ht="17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ht="17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ht="17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ht="17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ht="17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ht="17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ht="17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ht="17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ht="17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ht="17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ht="17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ht="17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ht="17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ht="17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ht="17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ht="17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ht="17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ht="17.2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ht="17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ht="17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ht="17.2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ht="17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ht="17.2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ht="17.2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ht="17.2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ht="17.2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17.2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ht="17.2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ht="17.2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ht="17.2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ht="17.2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ht="17.2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ht="17.2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ht="17.2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ht="17.2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ht="17.2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ht="17.2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ht="17.2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ht="17.2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ht="17.2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ht="17.2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ht="17.2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ht="17.2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ht="17.2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ht="17.2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ht="17.2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ht="17.2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ht="17.2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ht="17.2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ht="17.2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ht="17.2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ht="17.2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ht="17.2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ht="17.2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ht="17.2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ht="17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ht="17.2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ht="17.2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ht="17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ht="17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ht="17.2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ht="17.2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ht="17.2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ht="17.2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ht="17.2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ht="17.2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ht="17.2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ht="17.2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ht="17.2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ht="17.2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ht="17.2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ht="17.2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ht="17.2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ht="17.2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ht="17.2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ht="17.2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ht="17.2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ht="17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ht="17.2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ht="17.2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ht="17.2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ht="17.2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ht="17.2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ht="17.2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ht="17.2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ht="17.2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ht="17.2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ht="17.2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ht="17.2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ht="17.2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ht="17.2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ht="17.2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ht="17.2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ht="17.2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ht="17.2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ht="17.2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ht="17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ht="17.2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ht="17.2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ht="17.2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ht="17.2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ht="17.2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ht="17.2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ht="17.2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ht="17.2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ht="17.2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ht="17.2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ht="17.2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ht="17.2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ht="17.2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ht="17.2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ht="17.2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ht="17.2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ht="17.2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ht="17.2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ht="17.2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ht="17.2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ht="17.2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ht="17.2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ht="17.2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ht="17.2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ht="17.2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ht="17.2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ht="17.2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ht="17.2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ht="17.2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ht="17.2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ht="17.2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ht="17.2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ht="17.2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ht="17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ht="17.2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ht="17.2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ht="17.2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ht="17.2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ht="17.2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ht="17.2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ht="17.2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ht="17.2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ht="17.2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ht="17.2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ht="17.2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ht="17.2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ht="17.2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ht="17.2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ht="17.2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ht="17.2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ht="17.2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ht="17.2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ht="17.2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ht="17.2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ht="17.2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ht="17.2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ht="17.2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ht="17.2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ht="17.2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ht="17.2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ht="17.2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ht="17.2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ht="17.2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ht="17.2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ht="17.2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ht="17.2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ht="17.2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ht="17.2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ht="17.2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ht="17.2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ht="17.2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ht="17.2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ht="17.2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ht="17.2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ht="17.2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ht="17.2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ht="17.2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ht="17.2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ht="17.2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ht="17.2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ht="17.2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ht="17.2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ht="17.2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ht="17.2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ht="17.2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ht="17.2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ht="17.2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ht="17.2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ht="17.2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ht="17.2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ht="17.2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ht="17.2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ht="17.2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ht="17.2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ht="17.2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ht="17.2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ht="17.2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ht="17.2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ht="17.2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ht="17.2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ht="17.2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ht="17.2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ht="17.2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ht="17.2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ht="17.2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ht="17.2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ht="17.2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ht="17.2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ht="17.2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ht="17.2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ht="17.2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ht="17.2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ht="17.2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ht="17.2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ht="17.2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ht="17.2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ht="17.2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ht="17.2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ht="17.2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ht="17.2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ht="17.2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ht="17.2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ht="17.2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ht="17.2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ht="17.2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ht="17.2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ht="17.2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ht="17.2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ht="17.2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ht="17.2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ht="17.2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ht="17.2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ht="17.2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ht="17.2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ht="17.2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ht="17.2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ht="17.2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ht="17.2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ht="17.2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ht="17.2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ht="17.2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ht="17.2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ht="17.2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ht="17.2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ht="17.2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ht="17.2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ht="17.2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ht="17.2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ht="17.2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ht="17.2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ht="17.2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ht="17.2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ht="17.2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ht="17.2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ht="17.2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ht="17.2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ht="17.2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ht="17.2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ht="17.2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ht="17.2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ht="17.2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ht="17.2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ht="17.2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ht="17.2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ht="17.2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ht="17.2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ht="17.2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ht="17.2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ht="17.2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ht="17.2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ht="17.2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ht="17.2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ht="17.2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ht="17.2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ht="17.2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ht="17.2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ht="17.2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ht="17.2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ht="17.2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ht="17.2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ht="17.2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ht="17.2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ht="17.2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ht="17.2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ht="17.2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ht="17.2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ht="17.2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ht="17.2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ht="17.2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ht="17.2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ht="17.2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ht="17.2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ht="17.2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ht="17.2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ht="17.2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ht="17.2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ht="17.2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ht="17.2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ht="17.2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ht="17.2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ht="17.2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ht="17.2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ht="17.2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ht="17.2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ht="17.2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ht="17.2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ht="17.2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ht="17.2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ht="17.2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ht="17.2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ht="17.2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ht="17.2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ht="17.2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ht="17.2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ht="17.2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ht="17.2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ht="17.2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ht="17.2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ht="17.2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ht="17.2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ht="17.2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ht="17.2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ht="17.2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ht="17.2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ht="17.2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ht="17.2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ht="17.2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ht="17.2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ht="17.2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ht="17.2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ht="17.2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ht="17.2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ht="17.2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ht="17.2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ht="17.2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ht="17.2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ht="17.2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ht="17.2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ht="17.2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ht="17.2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ht="17.2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ht="17.2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ht="17.2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ht="17.2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ht="17.2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ht="17.2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ht="17.2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ht="17.2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ht="17.2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ht="17.2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ht="17.2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ht="17.2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ht="17.2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ht="17.2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ht="17.2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ht="17.2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ht="17.2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ht="17.2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ht="17.2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ht="17.2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ht="17.2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ht="17.2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ht="17.2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ht="17.2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ht="17.2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ht="17.2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ht="17.2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ht="17.2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ht="17.2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ht="17.2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ht="17.2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ht="17.2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ht="17.2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ht="17.2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ht="17.2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ht="17.2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ht="17.2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ht="17.2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ht="17.2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ht="17.2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ht="17.2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ht="17.2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ht="17.2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ht="17.2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ht="17.2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ht="17.2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ht="17.2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ht="17.2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ht="17.2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ht="17.2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ht="17.2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ht="17.2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ht="17.2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ht="17.2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ht="17.2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ht="17.2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ht="17.2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ht="17.2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ht="17.2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ht="17.2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ht="17.2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ht="17.2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ht="17.2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ht="17.2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ht="17.2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ht="17.2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ht="17.2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ht="17.2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ht="17.2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ht="17.2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ht="17.2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ht="17.2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</row>
    <row r="464" ht="17.2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ht="17.2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</row>
    <row r="466" ht="17.2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ht="17.2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ht="17.2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ht="17.2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</row>
    <row r="470" ht="17.2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ht="17.2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ht="17.2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</row>
    <row r="473" ht="17.2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ht="17.2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</row>
    <row r="475" ht="17.2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ht="17.2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ht="17.2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ht="17.2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ht="17.2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ht="17.2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ht="17.2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ht="17.2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ht="17.2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ht="17.2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ht="17.2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ht="17.2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ht="17.2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ht="17.2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ht="17.2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ht="17.2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ht="17.2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ht="17.2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ht="17.2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ht="17.2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ht="17.2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ht="17.2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ht="17.2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ht="17.2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ht="17.2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ht="17.2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ht="17.2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ht="17.2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ht="17.2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ht="17.2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ht="17.2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ht="17.2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ht="17.2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ht="17.2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ht="17.2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ht="17.2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ht="17.2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ht="17.2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ht="17.2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ht="17.2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ht="17.2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ht="17.2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ht="17.2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ht="17.2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ht="17.2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ht="17.2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ht="17.2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ht="17.2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ht="17.2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ht="17.2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ht="17.2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ht="17.2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ht="17.2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ht="17.2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ht="17.2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ht="17.2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ht="17.2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ht="17.2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ht="17.2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ht="17.2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ht="17.2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ht="17.2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ht="17.2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ht="17.2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ht="17.2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ht="17.2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ht="17.2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ht="17.2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ht="17.2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ht="17.2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ht="17.2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ht="17.2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ht="17.2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ht="17.2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ht="17.2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ht="17.2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ht="17.2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ht="17.2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ht="17.2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ht="17.2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ht="17.2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ht="17.2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ht="17.2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ht="17.2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ht="17.2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ht="17.2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ht="17.2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ht="17.2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ht="17.2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ht="17.2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ht="17.2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ht="17.2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ht="17.2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ht="17.2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</row>
    <row r="569" ht="17.2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ht="17.2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ht="17.2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ht="17.2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ht="17.2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ht="17.2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ht="17.2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ht="17.2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</row>
    <row r="577" ht="17.2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ht="17.2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ht="17.2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ht="17.2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ht="17.2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</row>
    <row r="582" ht="17.2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ht="17.2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ht="17.2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</row>
    <row r="585" ht="17.2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ht="17.2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ht="17.2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ht="17.2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ht="17.2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</row>
    <row r="590" ht="17.2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ht="17.2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ht="17.2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ht="17.2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</row>
    <row r="594" ht="17.2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ht="17.2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ht="17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</row>
    <row r="597" ht="17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ht="17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ht="17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</row>
    <row r="600" ht="17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ht="17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ht="17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ht="17.2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ht="17.2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</row>
    <row r="605" ht="17.2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</row>
    <row r="606" ht="17.2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ht="17.2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ht="17.2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</row>
    <row r="609" ht="17.2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ht="17.2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ht="17.2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</row>
    <row r="612" ht="17.2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</row>
    <row r="613" ht="17.2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ht="17.2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ht="17.2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ht="17.2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</row>
    <row r="617" ht="17.2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</row>
    <row r="618" ht="17.2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</row>
    <row r="619" ht="17.2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ht="17.2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ht="17.2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</row>
    <row r="622" ht="17.2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ht="17.2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</row>
    <row r="624" ht="17.2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</row>
    <row r="625" ht="17.2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ht="17.2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</row>
    <row r="627" ht="17.2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</row>
    <row r="628" ht="17.2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ht="17.2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ht="17.2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</row>
    <row r="631" ht="17.2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ht="17.2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ht="17.2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</row>
    <row r="634" ht="17.2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</row>
    <row r="635" ht="17.2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</row>
    <row r="636" ht="17.2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ht="17.2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</row>
    <row r="638" ht="17.2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ht="17.2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ht="17.2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</row>
    <row r="641" ht="17.2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</row>
    <row r="642" ht="17.2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ht="17.2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</row>
    <row r="644" ht="17.2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ht="17.2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ht="17.2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</row>
    <row r="647" ht="17.2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ht="17.2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ht="17.2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</row>
    <row r="650" ht="17.2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ht="17.2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ht="17.2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</row>
    <row r="653" ht="17.2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ht="17.2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ht="17.2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</row>
    <row r="656" ht="17.2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</row>
    <row r="657" ht="17.2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ht="17.2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ht="17.2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</row>
    <row r="660" ht="17.2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</row>
    <row r="661" ht="17.2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ht="17.2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ht="17.2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ht="17.2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ht="17.2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</row>
    <row r="666" ht="17.2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</row>
    <row r="667" ht="17.2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ht="17.2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</row>
    <row r="669" ht="17.2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ht="17.2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</row>
    <row r="671" ht="17.2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</row>
    <row r="672" ht="17.2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ht="17.2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</row>
    <row r="674" ht="17.2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</row>
    <row r="675" ht="17.2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ht="17.2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ht="17.2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</row>
    <row r="678" ht="17.2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ht="17.2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</row>
    <row r="680" ht="17.2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ht="17.2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</row>
    <row r="682" ht="17.2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ht="17.2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ht="17.2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</row>
    <row r="685" ht="17.2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ht="17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ht="17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</row>
    <row r="688" ht="17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</row>
    <row r="689" ht="17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</row>
    <row r="690" ht="17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ht="17.2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</row>
    <row r="692" ht="17.2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ht="17.2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</row>
    <row r="694" ht="17.2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ht="17.2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ht="17.2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ht="17.2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ht="17.2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ht="17.2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</row>
    <row r="700" ht="17.2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</row>
    <row r="701" ht="17.2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</row>
    <row r="702" ht="17.2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ht="17.2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ht="17.2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</row>
    <row r="705" ht="17.2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ht="17.2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ht="17.2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</row>
    <row r="708" ht="17.2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</row>
    <row r="709" ht="17.2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</row>
    <row r="710" ht="17.2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</row>
    <row r="711" ht="17.2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ht="17.2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</row>
    <row r="713" ht="17.2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ht="17.2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ht="17.2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</row>
    <row r="716" ht="17.2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ht="17.2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ht="17.2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</row>
    <row r="719" ht="17.2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ht="17.2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ht="17.2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</row>
    <row r="722" ht="17.2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</row>
    <row r="723" ht="17.2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ht="17.2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</row>
    <row r="725" ht="17.2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</row>
    <row r="726" ht="17.2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ht="17.2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ht="17.2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</row>
    <row r="729" ht="17.2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ht="17.2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ht="17.2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</row>
    <row r="732" ht="17.2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ht="17.2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ht="17.2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</row>
    <row r="735" ht="17.2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ht="17.2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</row>
    <row r="737" ht="17.2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ht="17.2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ht="17.2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</row>
    <row r="740" ht="17.2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</row>
    <row r="741" ht="17.2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ht="17.2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</row>
    <row r="743" ht="17.2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</row>
    <row r="744" ht="17.2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ht="17.2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ht="17.2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</row>
    <row r="747" ht="17.2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ht="17.2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</row>
    <row r="749" ht="17.2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</row>
    <row r="750" ht="17.2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ht="17.2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</row>
    <row r="752" ht="17.2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</row>
    <row r="753" ht="17.2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ht="17.2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ht="17.2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ht="17.2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</row>
    <row r="757" ht="17.2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</row>
    <row r="758" ht="17.2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ht="17.2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ht="17.2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</row>
    <row r="761" ht="17.2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ht="17.2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ht="17.2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ht="17.2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</row>
    <row r="765" ht="17.2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ht="17.2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ht="17.2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</row>
    <row r="768" ht="17.2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</row>
    <row r="769" ht="17.2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ht="17.2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</row>
    <row r="771" ht="17.2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ht="17.2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</row>
    <row r="773" ht="17.2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</row>
    <row r="774" ht="17.2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</row>
    <row r="775" ht="17.2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</row>
    <row r="776" ht="17.2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ht="17.2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ht="17.2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ht="17.2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ht="17.2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ht="17.2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</row>
    <row r="782" ht="17.2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</row>
    <row r="783" ht="17.2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ht="17.2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</row>
    <row r="785" ht="17.2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</row>
    <row r="786" ht="17.2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</row>
    <row r="787" ht="17.2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</row>
    <row r="788" ht="17.2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ht="17.2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ht="17.2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</row>
    <row r="791" ht="17.2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ht="17.2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</row>
    <row r="793" ht="17.2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ht="17.2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ht="17.2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ht="17.2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</row>
    <row r="797" ht="17.2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ht="17.2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</row>
    <row r="799" ht="17.2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ht="17.2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ht="17.2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ht="17.2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ht="17.2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</row>
    <row r="804" ht="17.2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ht="17.2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</row>
    <row r="806" ht="17.2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</row>
    <row r="807" ht="17.2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ht="17.2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</row>
    <row r="809" ht="17.2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</row>
    <row r="810" ht="17.2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ht="17.2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</row>
    <row r="812" ht="17.2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ht="17.2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ht="17.2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</row>
    <row r="815" ht="17.2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ht="17.2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ht="17.2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</row>
    <row r="818" ht="17.2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</row>
    <row r="819" ht="17.2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ht="17.2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</row>
    <row r="821" ht="17.2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ht="17.2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ht="17.2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</row>
    <row r="824" ht="17.2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ht="17.2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</row>
    <row r="826" ht="17.2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</row>
    <row r="827" ht="17.2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</row>
    <row r="828" ht="17.2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ht="17.2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</row>
    <row r="830" ht="17.2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</row>
    <row r="831" ht="17.2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</row>
    <row r="832" ht="17.2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ht="17.2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</row>
    <row r="834" ht="17.2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ht="17.2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ht="17.2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ht="17.2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</row>
    <row r="838" ht="17.2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</row>
    <row r="839" ht="17.2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</row>
    <row r="840" ht="17.2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ht="17.2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ht="17.2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</row>
    <row r="843" ht="17.2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</row>
    <row r="844" ht="17.2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</row>
    <row r="845" ht="17.2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ht="17.2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ht="17.2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</row>
    <row r="848" ht="17.2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</row>
    <row r="849" ht="17.2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ht="17.2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ht="17.2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</row>
    <row r="852" ht="17.2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ht="17.2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</row>
    <row r="854" ht="17.2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</row>
    <row r="855" ht="17.2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</row>
    <row r="856" ht="17.2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ht="17.2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ht="17.2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ht="17.2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ht="17.2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</row>
    <row r="861" ht="17.2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ht="17.2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</row>
    <row r="863" ht="17.2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</row>
    <row r="864" ht="17.2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ht="17.2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</row>
    <row r="866" ht="17.2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</row>
    <row r="867" ht="17.2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ht="17.2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ht="17.2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</row>
    <row r="870" ht="17.2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ht="17.2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ht="17.2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ht="17.2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ht="17.2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</row>
    <row r="875" ht="17.2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</row>
    <row r="876" ht="17.2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ht="17.2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</row>
    <row r="878" ht="17.2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</row>
    <row r="879" ht="17.2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ht="17.2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ht="17.2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</row>
    <row r="882" ht="17.2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ht="17.2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</row>
    <row r="884" ht="17.2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ht="17.2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ht="17.2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</row>
    <row r="887" ht="17.2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</row>
    <row r="888" ht="17.2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ht="17.2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</row>
    <row r="890" ht="17.2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</row>
    <row r="891" ht="17.2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ht="17.2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</row>
    <row r="893" ht="17.2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</row>
    <row r="894" ht="17.2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ht="17.2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</row>
    <row r="896" ht="17.2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ht="17.2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ht="17.2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</row>
    <row r="899" ht="17.2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ht="17.2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ht="17.2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ht="17.2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</row>
    <row r="903" ht="17.2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</row>
    <row r="904" ht="17.2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ht="17.2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</row>
    <row r="906" ht="17.2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ht="17.2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ht="17.2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ht="17.2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</row>
    <row r="910" ht="17.2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ht="17.2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ht="17.2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ht="17.2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ht="17.2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</row>
    <row r="915" ht="17.2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</row>
    <row r="916" ht="17.2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</row>
    <row r="917" ht="17.2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ht="17.2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ht="17.2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ht="17.2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</row>
    <row r="921" ht="17.2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ht="17.2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</row>
    <row r="923" ht="17.2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ht="17.2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ht="17.2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</row>
    <row r="926" ht="17.2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</row>
    <row r="927" ht="17.2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</row>
    <row r="928" ht="17.2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</row>
    <row r="929" ht="17.2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ht="17.2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ht="17.2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ht="17.2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ht="17.2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</row>
    <row r="934" ht="17.2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</row>
    <row r="935" ht="17.2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</row>
    <row r="936" ht="17.2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ht="17.2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ht="17.2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</row>
    <row r="939" ht="17.2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</row>
    <row r="940" ht="17.2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</row>
    <row r="941" ht="17.2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</row>
    <row r="942" ht="17.2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ht="17.2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</row>
    <row r="944" ht="17.2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ht="17.2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</row>
    <row r="946" ht="17.2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</row>
    <row r="947" ht="17.2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</row>
    <row r="948" ht="17.2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49" ht="17.2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ht="17.2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ht="17.2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</row>
    <row r="952" ht="17.2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</row>
    <row r="953" ht="17.2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ht="17.2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</row>
    <row r="955" ht="17.2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</row>
    <row r="956" ht="17.2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</row>
    <row r="957" ht="17.2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ht="17.2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</row>
    <row r="959" ht="17.2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</row>
    <row r="960" ht="17.2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</row>
    <row r="961" ht="17.2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2" ht="17.2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</row>
    <row r="963" ht="17.2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ht="17.2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ht="17.2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</row>
    <row r="966" ht="17.2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</row>
    <row r="967" ht="17.2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</row>
    <row r="968" ht="17.2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</row>
    <row r="969" ht="17.2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</row>
    <row r="970" ht="17.2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ht="17.2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</row>
    <row r="972" ht="17.2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</row>
    <row r="973" ht="17.2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</row>
    <row r="974" ht="17.2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</row>
    <row r="975" ht="17.2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ht="17.2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ht="17.2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</row>
    <row r="978" ht="17.2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</row>
    <row r="979" ht="17.2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</row>
    <row r="980" ht="17.2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</row>
    <row r="981" ht="17.2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</row>
    <row r="982" ht="17.2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</row>
    <row r="983" ht="17.2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ht="17.2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</row>
    <row r="985" ht="17.2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</row>
    <row r="986" ht="17.2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ht="17.2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</row>
    <row r="988" ht="17.2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89" ht="17.2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ht="17.2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</row>
    <row r="991" ht="17.2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</row>
    <row r="992" ht="17.2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</row>
    <row r="993" ht="17.2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</row>
    <row r="994" ht="17.2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</row>
    <row r="995" ht="17.2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</row>
    <row r="996" ht="17.2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ht="17.2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ht="17.2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</row>
    <row r="999" ht="17.2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</row>
    <row r="1000" ht="17.2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</row>
  </sheetData>
  <mergeCells count="1">
    <mergeCell ref="A1:J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25.63"/>
    <col customWidth="1" min="2" max="2" width="10.63"/>
    <col customWidth="1" min="3" max="10" width="5.63"/>
    <col customWidth="1" min="11" max="26" width="9.13"/>
  </cols>
  <sheetData>
    <row r="1" ht="24.75" customHeight="1">
      <c r="A1" s="2" t="s">
        <v>94</v>
      </c>
      <c r="B1" s="3"/>
      <c r="C1" s="3"/>
      <c r="D1" s="3"/>
      <c r="E1" s="3"/>
      <c r="F1" s="3"/>
      <c r="G1" s="3"/>
      <c r="H1" s="3"/>
      <c r="I1" s="3"/>
      <c r="J1" s="5"/>
    </row>
    <row r="2" ht="17.2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ht="17.25" customHeight="1">
      <c r="A3" s="12">
        <f>Inputs!B6+21</f>
        <v>44788</v>
      </c>
      <c r="B3" s="10"/>
      <c r="C3" s="13"/>
      <c r="D3" s="13"/>
      <c r="E3" s="13"/>
      <c r="F3" s="13"/>
      <c r="G3" s="13"/>
      <c r="H3" s="13"/>
      <c r="I3" s="13"/>
      <c r="J3" s="13"/>
    </row>
    <row r="4" ht="17.25" customHeight="1">
      <c r="A4" s="15"/>
      <c r="B4" s="17"/>
      <c r="C4" s="19" t="s">
        <v>22</v>
      </c>
      <c r="D4" s="20"/>
      <c r="E4" s="19" t="s">
        <v>23</v>
      </c>
      <c r="F4" s="20"/>
      <c r="G4" s="19" t="s">
        <v>24</v>
      </c>
      <c r="H4" s="20"/>
      <c r="I4" s="19" t="s">
        <v>25</v>
      </c>
      <c r="J4" s="20"/>
    </row>
    <row r="5" ht="17.25" customHeight="1">
      <c r="A5" s="23" t="s">
        <v>28</v>
      </c>
      <c r="B5" s="23" t="s">
        <v>30</v>
      </c>
      <c r="C5" s="32">
        <f>IF((Inputs!B10="kg"),(MROUND((Inputs!B14*0.9),2.5)-2.5),(MROUND((Inputs!B14*0.9),5)-5))</f>
        <v>245</v>
      </c>
      <c r="D5" s="33" t="s">
        <v>97</v>
      </c>
      <c r="E5" s="32">
        <f>IF((Inputs!B10="kg"),MROUND((Inputs!B14*0.9),2.5),MROUND((Inputs!B14*0.9),5))</f>
        <v>250</v>
      </c>
      <c r="F5" s="33" t="s">
        <v>97</v>
      </c>
      <c r="G5" s="70">
        <f>IF((Inputs!B10="kg"),(MROUND((Inputs!B14*0.9),2.5)+2.5),(MROUND((Inputs!B14*0.9),5)+5))</f>
        <v>255</v>
      </c>
      <c r="H5" s="71" t="s">
        <v>97</v>
      </c>
      <c r="I5" s="34"/>
      <c r="J5" s="35"/>
    </row>
    <row r="6" ht="17.25" customHeight="1">
      <c r="A6" s="44" t="s">
        <v>51</v>
      </c>
      <c r="B6" s="44" t="s">
        <v>30</v>
      </c>
      <c r="C6" s="46"/>
      <c r="D6" s="47" t="s">
        <v>43</v>
      </c>
      <c r="E6" s="46"/>
      <c r="F6" s="47" t="s">
        <v>43</v>
      </c>
      <c r="G6" s="48"/>
      <c r="H6" s="55"/>
      <c r="I6" s="48"/>
      <c r="J6" s="55"/>
    </row>
    <row r="7" ht="17.25" customHeight="1">
      <c r="A7" s="44" t="s">
        <v>54</v>
      </c>
      <c r="B7" s="44" t="s">
        <v>30</v>
      </c>
      <c r="C7" s="46"/>
      <c r="D7" s="47"/>
      <c r="E7" s="46"/>
      <c r="F7" s="47"/>
      <c r="G7" s="46"/>
      <c r="H7" s="47"/>
      <c r="I7" s="48"/>
      <c r="J7" s="55"/>
    </row>
    <row r="8" ht="17.25" customHeight="1">
      <c r="A8" s="51" t="s">
        <v>55</v>
      </c>
      <c r="B8" s="51" t="s">
        <v>30</v>
      </c>
      <c r="C8" s="52"/>
      <c r="D8" s="54"/>
      <c r="E8" s="52"/>
      <c r="F8" s="54"/>
      <c r="G8" s="52"/>
      <c r="H8" s="54"/>
      <c r="I8" s="57"/>
      <c r="J8" s="66"/>
    </row>
    <row r="9" ht="17.25" customHeight="1">
      <c r="A9" s="7"/>
      <c r="B9" s="7"/>
      <c r="C9" s="7"/>
      <c r="D9" s="7"/>
      <c r="E9" s="7"/>
      <c r="F9" s="7"/>
      <c r="G9" s="7"/>
      <c r="H9" s="7"/>
      <c r="I9" s="7"/>
      <c r="J9" s="7"/>
    </row>
    <row r="10" ht="17.25" customHeight="1">
      <c r="A10" s="12">
        <f>A3+1</f>
        <v>44789</v>
      </c>
      <c r="B10" s="10"/>
      <c r="C10" s="13"/>
      <c r="D10" s="13"/>
      <c r="E10" s="13"/>
      <c r="F10" s="13"/>
      <c r="G10" s="13"/>
      <c r="H10" s="13"/>
      <c r="I10" s="13"/>
      <c r="J10" s="13"/>
    </row>
    <row r="11" ht="17.25" customHeight="1">
      <c r="A11" s="13"/>
      <c r="B11" s="17"/>
      <c r="C11" s="19" t="s">
        <v>22</v>
      </c>
      <c r="D11" s="20"/>
      <c r="E11" s="19" t="s">
        <v>23</v>
      </c>
      <c r="F11" s="20"/>
      <c r="G11" s="19" t="s">
        <v>24</v>
      </c>
      <c r="H11" s="20"/>
      <c r="I11" s="19" t="s">
        <v>25</v>
      </c>
      <c r="J11" s="20"/>
    </row>
    <row r="12" ht="17.25" customHeight="1">
      <c r="A12" s="23" t="s">
        <v>50</v>
      </c>
      <c r="B12" s="23" t="s">
        <v>30</v>
      </c>
      <c r="C12" s="32">
        <f>IF((Inputs!B10="kg"),MROUND(((Inputs!B13*0.875)-5),2.5),MROUND(((Inputs!B13*0.875)-5),5))</f>
        <v>190</v>
      </c>
      <c r="D12" s="33" t="s">
        <v>97</v>
      </c>
      <c r="E12" s="32">
        <f>IF((Inputs!B10="kg"),MROUND(((Inputs!B13*0.9)-5),2.5),MROUND(((Inputs!B13*0.9)-5),5))</f>
        <v>200</v>
      </c>
      <c r="F12" s="33" t="s">
        <v>97</v>
      </c>
      <c r="G12" s="32">
        <f>IF((Inputs!B10="kg"),MROUND((Inputs!B13*0.9),2.5),MROUND((Inputs!B13*0.9),5))</f>
        <v>205</v>
      </c>
      <c r="H12" s="33" t="s">
        <v>97</v>
      </c>
      <c r="I12" s="34"/>
      <c r="J12" s="35"/>
    </row>
    <row r="13" ht="17.25" customHeight="1">
      <c r="A13" s="44" t="str">
        <f>Inputs!B18</f>
        <v>Barbell Row</v>
      </c>
      <c r="B13" s="44" t="s">
        <v>30</v>
      </c>
      <c r="C13" s="46"/>
      <c r="D13" s="47" t="s">
        <v>73</v>
      </c>
      <c r="E13" s="46"/>
      <c r="F13" s="47" t="s">
        <v>73</v>
      </c>
      <c r="G13" s="46"/>
      <c r="H13" s="47" t="s">
        <v>52</v>
      </c>
      <c r="I13" s="46"/>
      <c r="J13" s="47" t="s">
        <v>43</v>
      </c>
    </row>
    <row r="14" ht="17.25" customHeight="1">
      <c r="A14" s="44" t="str">
        <f>Inputs!B19</f>
        <v>Military Press</v>
      </c>
      <c r="B14" s="44" t="s">
        <v>30</v>
      </c>
      <c r="C14" s="46"/>
      <c r="D14" s="47" t="s">
        <v>84</v>
      </c>
      <c r="E14" s="46"/>
      <c r="F14" s="47" t="s">
        <v>84</v>
      </c>
      <c r="G14" s="46"/>
      <c r="H14" s="47" t="s">
        <v>73</v>
      </c>
      <c r="I14" s="46"/>
      <c r="J14" s="47" t="s">
        <v>52</v>
      </c>
    </row>
    <row r="15" ht="17.25" customHeight="1">
      <c r="A15" s="44" t="str">
        <f>Inputs!B20</f>
        <v>Weighted Pull-up</v>
      </c>
      <c r="B15" s="44" t="s">
        <v>30</v>
      </c>
      <c r="C15" s="46"/>
      <c r="D15" s="47" t="s">
        <v>84</v>
      </c>
      <c r="E15" s="46"/>
      <c r="F15" s="47" t="s">
        <v>84</v>
      </c>
      <c r="G15" s="46"/>
      <c r="H15" s="47" t="s">
        <v>73</v>
      </c>
      <c r="I15" s="46"/>
      <c r="J15" s="47" t="s">
        <v>52</v>
      </c>
    </row>
    <row r="16" ht="17.25" customHeight="1">
      <c r="A16" s="44" t="s">
        <v>54</v>
      </c>
      <c r="B16" s="44" t="s">
        <v>30</v>
      </c>
      <c r="C16" s="46"/>
      <c r="D16" s="47" t="s">
        <v>86</v>
      </c>
      <c r="E16" s="46"/>
      <c r="F16" s="47" t="s">
        <v>86</v>
      </c>
      <c r="G16" s="46"/>
      <c r="H16" s="47" t="s">
        <v>86</v>
      </c>
      <c r="I16" s="46"/>
      <c r="J16" s="47" t="s">
        <v>86</v>
      </c>
    </row>
    <row r="17" ht="17.25" customHeight="1">
      <c r="A17" s="51" t="s">
        <v>55</v>
      </c>
      <c r="B17" s="51" t="s">
        <v>30</v>
      </c>
      <c r="C17" s="52"/>
      <c r="D17" s="54" t="s">
        <v>86</v>
      </c>
      <c r="E17" s="52"/>
      <c r="F17" s="54" t="s">
        <v>86</v>
      </c>
      <c r="G17" s="52"/>
      <c r="H17" s="54" t="s">
        <v>86</v>
      </c>
      <c r="I17" s="52"/>
      <c r="J17" s="54" t="s">
        <v>86</v>
      </c>
    </row>
    <row r="18" ht="17.25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17.25" customHeight="1">
      <c r="A19" s="12">
        <f>A10+2</f>
        <v>44791</v>
      </c>
      <c r="B19" s="10"/>
      <c r="C19" s="13"/>
      <c r="D19" s="13"/>
      <c r="E19" s="13"/>
      <c r="F19" s="13"/>
      <c r="G19" s="13"/>
      <c r="H19" s="13"/>
      <c r="I19" s="13"/>
      <c r="J19" s="13"/>
    </row>
    <row r="20" ht="17.25" customHeight="1">
      <c r="A20" s="15"/>
      <c r="B20" s="17"/>
      <c r="C20" s="19" t="s">
        <v>22</v>
      </c>
      <c r="D20" s="20"/>
      <c r="E20" s="19" t="s">
        <v>23</v>
      </c>
      <c r="F20" s="20"/>
      <c r="G20" s="19" t="s">
        <v>24</v>
      </c>
      <c r="H20" s="20"/>
      <c r="I20" s="19" t="s">
        <v>25</v>
      </c>
      <c r="J20" s="20"/>
    </row>
    <row r="21" ht="17.25" customHeight="1">
      <c r="A21" s="23" t="s">
        <v>28</v>
      </c>
      <c r="B21" s="23" t="s">
        <v>30</v>
      </c>
      <c r="C21" s="32">
        <f>IF((Inputs!B10="kg"),(MROUND((Inputs!B14*0.9),2.5)+2.5),(MROUND((Inputs!B14*0.9),5)+5))</f>
        <v>255</v>
      </c>
      <c r="D21" s="33" t="s">
        <v>97</v>
      </c>
      <c r="E21" s="32">
        <f>IF((Inputs!B10="kg"),MROUND((Inputs!B14*0.95),2.5),MROUND((Inputs!B14*0.95),5))</f>
        <v>260</v>
      </c>
      <c r="F21" s="33" t="s">
        <v>101</v>
      </c>
      <c r="G21" s="34"/>
      <c r="H21" s="35"/>
      <c r="I21" s="34"/>
      <c r="J21" s="35"/>
    </row>
    <row r="22" ht="17.25" customHeight="1">
      <c r="A22" s="44" t="s">
        <v>49</v>
      </c>
      <c r="B22" s="44" t="s">
        <v>30</v>
      </c>
      <c r="C22" s="46">
        <f>IF((Inputs!B10="kg"),(MROUND((Inputs!B15*0.9),2.5)+2.5),(MROUND((Inputs!B15*0.9),5)+5))</f>
        <v>290</v>
      </c>
      <c r="D22" s="47" t="s">
        <v>97</v>
      </c>
      <c r="E22" s="46">
        <f>IF((Inputs!B10="kg"),MROUND((Inputs!B15*0.95),2.5),MROUND((Inputs!B15*0.95),5))</f>
        <v>300</v>
      </c>
      <c r="F22" s="47" t="s">
        <v>101</v>
      </c>
      <c r="G22" s="48"/>
      <c r="H22" s="55"/>
      <c r="I22" s="48"/>
      <c r="J22" s="55"/>
    </row>
    <row r="23" ht="17.25" customHeight="1">
      <c r="A23" s="44" t="s">
        <v>54</v>
      </c>
      <c r="B23" s="44" t="s">
        <v>30</v>
      </c>
      <c r="C23" s="46"/>
      <c r="D23" s="47"/>
      <c r="E23" s="46"/>
      <c r="F23" s="47"/>
      <c r="G23" s="46"/>
      <c r="H23" s="47"/>
      <c r="I23" s="48"/>
      <c r="J23" s="55"/>
    </row>
    <row r="24" ht="17.25" customHeight="1">
      <c r="A24" s="51" t="s">
        <v>55</v>
      </c>
      <c r="B24" s="51" t="s">
        <v>30</v>
      </c>
      <c r="C24" s="52"/>
      <c r="D24" s="54"/>
      <c r="E24" s="52"/>
      <c r="F24" s="54"/>
      <c r="G24" s="52"/>
      <c r="H24" s="54"/>
      <c r="I24" s="57"/>
      <c r="J24" s="66"/>
    </row>
    <row r="25" ht="17.25" customHeight="1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ht="17.25" customHeight="1">
      <c r="A26" s="12">
        <f>A19+1</f>
        <v>44792</v>
      </c>
      <c r="B26" s="10"/>
      <c r="C26" s="13"/>
      <c r="D26" s="13"/>
      <c r="E26" s="13"/>
      <c r="F26" s="13"/>
      <c r="G26" s="13"/>
      <c r="H26" s="13"/>
      <c r="I26" s="13"/>
      <c r="J26" s="13"/>
    </row>
    <row r="27" ht="17.25" customHeight="1">
      <c r="A27" s="13"/>
      <c r="B27" s="17"/>
      <c r="C27" s="19" t="s">
        <v>22</v>
      </c>
      <c r="D27" s="20"/>
      <c r="E27" s="19" t="s">
        <v>23</v>
      </c>
      <c r="F27" s="20"/>
      <c r="G27" s="19" t="s">
        <v>24</v>
      </c>
      <c r="H27" s="20"/>
      <c r="I27" s="19" t="s">
        <v>25</v>
      </c>
      <c r="J27" s="20"/>
    </row>
    <row r="28" ht="17.25" customHeight="1">
      <c r="A28" s="23" t="s">
        <v>50</v>
      </c>
      <c r="B28" s="23" t="s">
        <v>30</v>
      </c>
      <c r="C28" s="32">
        <f>IF((Inputs!B10="kg"),MROUND((Inputs!B13*0.875),2.5),MROUND((Inputs!B13*0.875),5))</f>
        <v>195</v>
      </c>
      <c r="D28" s="33" t="s">
        <v>97</v>
      </c>
      <c r="E28" s="32">
        <f>IF((Inputs!B10="kg"),MROUND((Inputs!B13*0.9),2.5),MROUND((Inputs!B13*0.9),5))</f>
        <v>205</v>
      </c>
      <c r="F28" s="33" t="s">
        <v>102</v>
      </c>
      <c r="G28" s="32">
        <f>IF((Inputs!B10="kg"),MROUND((Inputs!B13*0.95),2.5),MROUND((Inputs!B13*0.95),5))</f>
        <v>215</v>
      </c>
      <c r="H28" s="33" t="s">
        <v>101</v>
      </c>
      <c r="I28" s="34"/>
      <c r="J28" s="35"/>
    </row>
    <row r="29" ht="17.25" customHeight="1">
      <c r="A29" s="44" t="str">
        <f>Inputs!B18</f>
        <v>Barbell Row</v>
      </c>
      <c r="B29" s="44" t="s">
        <v>30</v>
      </c>
      <c r="C29" s="46"/>
      <c r="D29" s="47" t="s">
        <v>73</v>
      </c>
      <c r="E29" s="46"/>
      <c r="F29" s="47" t="s">
        <v>73</v>
      </c>
      <c r="G29" s="46"/>
      <c r="H29" s="47" t="s">
        <v>52</v>
      </c>
      <c r="I29" s="46"/>
      <c r="J29" s="47" t="s">
        <v>43</v>
      </c>
    </row>
    <row r="30" ht="17.25" customHeight="1">
      <c r="A30" s="44" t="str">
        <f>Inputs!B19</f>
        <v>Military Press</v>
      </c>
      <c r="B30" s="44" t="s">
        <v>30</v>
      </c>
      <c r="C30" s="46"/>
      <c r="D30" s="47" t="s">
        <v>84</v>
      </c>
      <c r="E30" s="46"/>
      <c r="F30" s="47" t="s">
        <v>84</v>
      </c>
      <c r="G30" s="46"/>
      <c r="H30" s="47" t="s">
        <v>73</v>
      </c>
      <c r="I30" s="46"/>
      <c r="J30" s="47" t="s">
        <v>52</v>
      </c>
    </row>
    <row r="31" ht="17.25" customHeight="1">
      <c r="A31" s="44" t="str">
        <f>Inputs!B20</f>
        <v>Weighted Pull-up</v>
      </c>
      <c r="B31" s="44" t="s">
        <v>30</v>
      </c>
      <c r="C31" s="46"/>
      <c r="D31" s="47" t="s">
        <v>84</v>
      </c>
      <c r="E31" s="46"/>
      <c r="F31" s="47" t="s">
        <v>84</v>
      </c>
      <c r="G31" s="46"/>
      <c r="H31" s="47" t="s">
        <v>73</v>
      </c>
      <c r="I31" s="46"/>
      <c r="J31" s="47" t="s">
        <v>52</v>
      </c>
    </row>
    <row r="32" ht="17.25" customHeight="1">
      <c r="A32" s="44" t="s">
        <v>54</v>
      </c>
      <c r="B32" s="44" t="s">
        <v>30</v>
      </c>
      <c r="C32" s="46"/>
      <c r="D32" s="47" t="s">
        <v>86</v>
      </c>
      <c r="E32" s="46"/>
      <c r="F32" s="47" t="s">
        <v>86</v>
      </c>
      <c r="G32" s="46"/>
      <c r="H32" s="47" t="s">
        <v>86</v>
      </c>
      <c r="I32" s="48"/>
      <c r="J32" s="55" t="s">
        <v>86</v>
      </c>
    </row>
    <row r="33" ht="17.25" customHeight="1">
      <c r="A33" s="51" t="s">
        <v>55</v>
      </c>
      <c r="B33" s="51" t="s">
        <v>30</v>
      </c>
      <c r="C33" s="52"/>
      <c r="D33" s="54" t="s">
        <v>86</v>
      </c>
      <c r="E33" s="52"/>
      <c r="F33" s="54" t="s">
        <v>86</v>
      </c>
      <c r="G33" s="52"/>
      <c r="H33" s="54" t="s">
        <v>86</v>
      </c>
      <c r="I33" s="57"/>
      <c r="J33" s="66" t="s">
        <v>86</v>
      </c>
    </row>
    <row r="34" ht="17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ht="17.2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ht="17.2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ht="17.2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ht="17.2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ht="17.2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ht="17.2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ht="17.2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ht="17.2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ht="17.2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ht="17.2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ht="17.2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ht="17.2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ht="17.2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ht="17.2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ht="17.2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ht="17.2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ht="17.2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ht="17.2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ht="17.2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ht="17.2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ht="17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ht="17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ht="17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ht="17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ht="17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ht="17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ht="17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ht="17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ht="17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ht="17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ht="17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ht="17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ht="17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ht="17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ht="17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ht="17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ht="17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ht="17.2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ht="17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ht="17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ht="17.2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ht="17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ht="17.2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ht="17.2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ht="17.2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ht="17.2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17.2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ht="17.2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ht="17.2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ht="17.2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ht="17.2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ht="17.2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ht="17.2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ht="17.2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ht="17.2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ht="17.2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ht="17.2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ht="17.2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ht="17.2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ht="17.2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ht="17.2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ht="17.2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ht="17.2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ht="17.2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ht="17.2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ht="17.2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ht="17.2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ht="17.2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ht="17.2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ht="17.2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ht="17.2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ht="17.2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ht="17.2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ht="17.2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ht="17.2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ht="17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ht="17.2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ht="17.2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ht="17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ht="17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ht="17.2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ht="17.2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ht="17.2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ht="17.2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ht="17.2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ht="17.2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ht="17.2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ht="17.2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ht="17.2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ht="17.2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ht="17.2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ht="17.2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ht="17.2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ht="17.2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ht="17.2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ht="17.2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ht="17.2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ht="17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ht="17.2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ht="17.2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ht="17.2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ht="17.2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ht="17.2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ht="17.2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ht="17.2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ht="17.2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ht="17.2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ht="17.2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ht="17.2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ht="17.2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ht="17.2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ht="17.2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ht="17.2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ht="17.2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ht="17.2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ht="17.2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ht="17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ht="17.2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ht="17.2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ht="17.2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ht="17.2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ht="17.2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ht="17.2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ht="17.2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ht="17.2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ht="17.2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ht="17.2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ht="17.2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ht="17.2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ht="17.2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ht="17.2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ht="17.2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ht="17.2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ht="17.2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ht="17.2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ht="17.2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ht="17.2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ht="17.2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ht="17.2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ht="17.2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ht="17.2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ht="17.2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ht="17.2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ht="17.2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ht="17.2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ht="17.2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ht="17.2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ht="17.2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ht="17.2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ht="17.2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ht="17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ht="17.2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ht="17.2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ht="17.2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ht="17.2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ht="17.2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ht="17.2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ht="17.2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ht="17.2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ht="17.2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ht="17.2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ht="17.2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ht="17.2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ht="17.2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ht="17.2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ht="17.2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ht="17.2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ht="17.2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ht="17.2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ht="17.2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ht="17.2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ht="17.2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ht="17.2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ht="17.2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ht="17.2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ht="17.2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ht="17.2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ht="17.2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ht="17.2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ht="17.2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ht="17.2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ht="17.2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ht="17.2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ht="17.2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ht="17.2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ht="17.2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ht="17.2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ht="17.2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ht="17.2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ht="17.2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ht="17.2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ht="17.2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ht="17.2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ht="17.2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ht="17.2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ht="17.2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ht="17.2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ht="17.2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ht="17.2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ht="17.2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ht="17.2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ht="17.2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ht="17.2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ht="17.2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ht="17.2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ht="17.2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ht="17.2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ht="17.2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ht="17.2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ht="17.2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ht="17.2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ht="17.2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ht="17.2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ht="17.2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ht="17.2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ht="17.2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ht="17.2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ht="17.2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ht="17.2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ht="17.2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ht="17.2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ht="17.2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ht="17.2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ht="17.2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ht="17.2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ht="17.2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ht="17.2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ht="17.2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ht="17.2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ht="17.2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ht="17.2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ht="17.2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ht="17.2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ht="17.2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ht="17.2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ht="17.2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ht="17.2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ht="17.2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ht="17.2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ht="17.2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ht="17.2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ht="17.2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ht="17.2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ht="17.2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ht="17.2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ht="17.2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ht="17.2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ht="17.2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ht="17.2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ht="17.2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ht="17.2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ht="17.2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ht="17.2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ht="17.2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ht="17.2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ht="17.2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ht="17.2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ht="17.2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ht="17.2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ht="17.2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ht="17.2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ht="17.2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ht="17.2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ht="17.2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ht="17.2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ht="17.2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ht="17.2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ht="17.2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ht="17.2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ht="17.2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ht="17.2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ht="17.2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ht="17.2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ht="17.2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ht="17.2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ht="17.2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ht="17.2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ht="17.2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ht="17.2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ht="17.2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ht="17.2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ht="17.2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ht="17.2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ht="17.2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ht="17.2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ht="17.2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ht="17.2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ht="17.2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ht="17.2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ht="17.2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ht="17.2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ht="17.2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ht="17.2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ht="17.2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ht="17.2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ht="17.2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ht="17.2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ht="17.2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ht="17.2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ht="17.2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ht="17.2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ht="17.2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ht="17.2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ht="17.2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ht="17.2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ht="17.2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ht="17.2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ht="17.2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ht="17.2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ht="17.2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ht="17.2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ht="17.2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ht="17.2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ht="17.2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ht="17.2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ht="17.2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ht="17.2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ht="17.2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ht="17.2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ht="17.2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ht="17.2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ht="17.2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ht="17.2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ht="17.2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ht="17.2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ht="17.2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ht="17.2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ht="17.2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ht="17.2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ht="17.2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ht="17.2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ht="17.2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ht="17.2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ht="17.2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ht="17.2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ht="17.2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ht="17.2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ht="17.2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ht="17.2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ht="17.2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ht="17.2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ht="17.2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ht="17.2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ht="17.2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ht="17.2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ht="17.2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ht="17.2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ht="17.2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ht="17.2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ht="17.2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ht="17.2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ht="17.2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ht="17.2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ht="17.2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ht="17.2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ht="17.2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ht="17.2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ht="17.2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ht="17.2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ht="17.2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ht="17.2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ht="17.2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ht="17.2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ht="17.2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ht="17.2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ht="17.2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ht="17.2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ht="17.2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ht="17.2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ht="17.2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ht="17.2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ht="17.2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ht="17.2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ht="17.2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ht="17.2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ht="17.2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ht="17.2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ht="17.2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ht="17.2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ht="17.2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ht="17.2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ht="17.2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ht="17.2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ht="17.2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ht="17.2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ht="17.2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ht="17.2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ht="17.2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ht="17.2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ht="17.2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ht="17.2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ht="17.2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ht="17.2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ht="17.2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ht="17.2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ht="17.2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ht="17.2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ht="17.2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ht="17.2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ht="17.2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ht="17.2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ht="17.2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ht="17.2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ht="17.2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ht="17.2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ht="17.2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ht="17.2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ht="17.2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ht="17.2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ht="17.2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ht="17.2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ht="17.2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ht="17.2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ht="17.2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ht="17.2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ht="17.2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ht="17.2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ht="17.2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ht="17.2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ht="17.2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ht="17.2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ht="17.2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ht="17.2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ht="17.2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ht="17.2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ht="17.2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ht="17.2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ht="17.2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ht="17.2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</row>
    <row r="464" ht="17.2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ht="17.2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</row>
    <row r="466" ht="17.2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ht="17.2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ht="17.2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ht="17.2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</row>
    <row r="470" ht="17.2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ht="17.2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ht="17.2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</row>
    <row r="473" ht="17.2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ht="17.2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</row>
    <row r="475" ht="17.2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ht="17.2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ht="17.2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ht="17.2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ht="17.2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ht="17.2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ht="17.2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ht="17.2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ht="17.2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ht="17.2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ht="17.2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ht="17.2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ht="17.2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ht="17.2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ht="17.2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ht="17.2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ht="17.2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ht="17.2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ht="17.2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ht="17.2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ht="17.2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ht="17.2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ht="17.2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ht="17.2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ht="17.2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ht="17.2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ht="17.2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ht="17.2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ht="17.2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ht="17.2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ht="17.2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ht="17.2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ht="17.2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ht="17.2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ht="17.2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ht="17.2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ht="17.2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ht="17.2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ht="17.2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ht="17.2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ht="17.2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ht="17.2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ht="17.2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ht="17.2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ht="17.2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ht="17.2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ht="17.2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ht="17.2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ht="17.2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ht="17.2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ht="17.2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ht="17.2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ht="17.2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ht="17.2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ht="17.2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ht="17.2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ht="17.2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ht="17.2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ht="17.2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ht="17.2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ht="17.2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ht="17.2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ht="17.2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ht="17.2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ht="17.2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ht="17.2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ht="17.2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ht="17.2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ht="17.2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ht="17.2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ht="17.2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ht="17.2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ht="17.2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ht="17.2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ht="17.2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ht="17.2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ht="17.2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ht="17.2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ht="17.2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ht="17.2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ht="17.2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ht="17.2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ht="17.2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ht="17.2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ht="17.2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ht="17.2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ht="17.2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ht="17.2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ht="17.2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ht="17.2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ht="17.2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ht="17.2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ht="17.2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ht="17.2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</row>
    <row r="569" ht="17.2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ht="17.2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ht="17.2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ht="17.2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ht="17.2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ht="17.2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ht="17.2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ht="17.2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</row>
    <row r="577" ht="17.2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ht="17.2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ht="17.2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ht="17.2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ht="17.2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</row>
    <row r="582" ht="17.2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ht="17.2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ht="17.2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</row>
    <row r="585" ht="17.2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ht="17.2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ht="17.2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ht="17.2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ht="17.2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</row>
    <row r="590" ht="17.2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ht="17.2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ht="17.2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ht="17.2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</row>
    <row r="594" ht="17.2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ht="17.2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ht="17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</row>
    <row r="597" ht="17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ht="17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ht="17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</row>
    <row r="600" ht="17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ht="17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ht="17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ht="17.2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ht="17.2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</row>
    <row r="605" ht="17.2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</row>
    <row r="606" ht="17.2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ht="17.2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ht="17.2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</row>
    <row r="609" ht="17.2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ht="17.2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ht="17.2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</row>
    <row r="612" ht="17.2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</row>
    <row r="613" ht="17.2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ht="17.2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ht="17.2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ht="17.2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</row>
    <row r="617" ht="17.2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</row>
    <row r="618" ht="17.2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</row>
    <row r="619" ht="17.2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ht="17.2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ht="17.2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</row>
    <row r="622" ht="17.2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ht="17.2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</row>
    <row r="624" ht="17.2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</row>
    <row r="625" ht="17.2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ht="17.2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</row>
    <row r="627" ht="17.2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</row>
    <row r="628" ht="17.2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ht="17.2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ht="17.2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</row>
    <row r="631" ht="17.2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ht="17.2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ht="17.2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</row>
    <row r="634" ht="17.2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</row>
    <row r="635" ht="17.2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</row>
    <row r="636" ht="17.2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ht="17.2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</row>
    <row r="638" ht="17.2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ht="17.2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ht="17.2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</row>
    <row r="641" ht="17.2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</row>
    <row r="642" ht="17.2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ht="17.2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</row>
    <row r="644" ht="17.2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ht="17.2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ht="17.2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</row>
    <row r="647" ht="17.2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ht="17.2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ht="17.2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</row>
    <row r="650" ht="17.2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ht="17.2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ht="17.2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</row>
    <row r="653" ht="17.2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ht="17.2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ht="17.2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</row>
    <row r="656" ht="17.2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</row>
    <row r="657" ht="17.2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ht="17.2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ht="17.2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</row>
    <row r="660" ht="17.2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</row>
    <row r="661" ht="17.2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ht="17.2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ht="17.2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ht="17.2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ht="17.2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</row>
    <row r="666" ht="17.2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</row>
    <row r="667" ht="17.2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ht="17.2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</row>
    <row r="669" ht="17.2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ht="17.2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</row>
    <row r="671" ht="17.2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</row>
    <row r="672" ht="17.2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ht="17.2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</row>
    <row r="674" ht="17.2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</row>
    <row r="675" ht="17.2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ht="17.2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ht="17.2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</row>
    <row r="678" ht="17.2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ht="17.2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</row>
    <row r="680" ht="17.2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ht="17.2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</row>
    <row r="682" ht="17.2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ht="17.2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ht="17.2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</row>
    <row r="685" ht="17.2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ht="17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ht="17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</row>
    <row r="688" ht="17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</row>
    <row r="689" ht="17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</row>
    <row r="690" ht="17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ht="17.2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</row>
    <row r="692" ht="17.2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ht="17.2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</row>
    <row r="694" ht="17.2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ht="17.2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ht="17.2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ht="17.2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ht="17.2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ht="17.2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</row>
    <row r="700" ht="17.2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</row>
    <row r="701" ht="17.2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</row>
    <row r="702" ht="17.2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ht="17.2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ht="17.2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</row>
    <row r="705" ht="17.2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ht="17.2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ht="17.2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</row>
    <row r="708" ht="17.2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</row>
    <row r="709" ht="17.2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</row>
    <row r="710" ht="17.2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</row>
    <row r="711" ht="17.2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ht="17.2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</row>
    <row r="713" ht="17.2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ht="17.2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ht="17.2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</row>
    <row r="716" ht="17.2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ht="17.2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ht="17.2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</row>
    <row r="719" ht="17.2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ht="17.2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ht="17.2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</row>
    <row r="722" ht="17.2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</row>
    <row r="723" ht="17.2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ht="17.2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</row>
    <row r="725" ht="17.2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</row>
    <row r="726" ht="17.2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ht="17.2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ht="17.2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</row>
    <row r="729" ht="17.2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ht="17.2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ht="17.2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</row>
    <row r="732" ht="17.2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ht="17.2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ht="17.2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</row>
    <row r="735" ht="17.2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ht="17.2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</row>
    <row r="737" ht="17.2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ht="17.2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ht="17.2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</row>
    <row r="740" ht="17.2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</row>
    <row r="741" ht="17.2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ht="17.2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</row>
    <row r="743" ht="17.2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</row>
    <row r="744" ht="17.2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ht="17.2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ht="17.2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</row>
    <row r="747" ht="17.2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ht="17.2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</row>
    <row r="749" ht="17.2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</row>
    <row r="750" ht="17.2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ht="17.2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</row>
    <row r="752" ht="17.2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</row>
    <row r="753" ht="17.2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ht="17.2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ht="17.2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ht="17.2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</row>
    <row r="757" ht="17.2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</row>
    <row r="758" ht="17.2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ht="17.2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ht="17.2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</row>
    <row r="761" ht="17.2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ht="17.2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ht="17.2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ht="17.2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</row>
    <row r="765" ht="17.2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ht="17.2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ht="17.2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</row>
    <row r="768" ht="17.2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</row>
    <row r="769" ht="17.2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ht="17.2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</row>
    <row r="771" ht="17.2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ht="17.2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</row>
    <row r="773" ht="17.2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</row>
    <row r="774" ht="17.2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</row>
    <row r="775" ht="17.2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</row>
    <row r="776" ht="17.2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ht="17.2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ht="17.2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ht="17.2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ht="17.2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ht="17.2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</row>
    <row r="782" ht="17.2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</row>
    <row r="783" ht="17.2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ht="17.2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</row>
    <row r="785" ht="17.2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</row>
    <row r="786" ht="17.2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</row>
    <row r="787" ht="17.2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</row>
    <row r="788" ht="17.2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ht="17.2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ht="17.2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</row>
    <row r="791" ht="17.2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ht="17.2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</row>
    <row r="793" ht="17.2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ht="17.2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ht="17.2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ht="17.2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</row>
    <row r="797" ht="17.2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ht="17.2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</row>
    <row r="799" ht="17.2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ht="17.2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ht="17.2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ht="17.2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ht="17.2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</row>
    <row r="804" ht="17.2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ht="17.2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</row>
    <row r="806" ht="17.2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</row>
    <row r="807" ht="17.2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ht="17.2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</row>
    <row r="809" ht="17.2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</row>
    <row r="810" ht="17.2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ht="17.2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</row>
    <row r="812" ht="17.2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ht="17.2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ht="17.2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</row>
    <row r="815" ht="17.2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ht="17.2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ht="17.2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</row>
    <row r="818" ht="17.2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</row>
    <row r="819" ht="17.2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ht="17.2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</row>
    <row r="821" ht="17.2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ht="17.2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ht="17.2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</row>
    <row r="824" ht="17.2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ht="17.2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</row>
    <row r="826" ht="17.2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</row>
    <row r="827" ht="17.2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</row>
    <row r="828" ht="17.2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ht="17.2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</row>
    <row r="830" ht="17.2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</row>
    <row r="831" ht="17.2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</row>
    <row r="832" ht="17.2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ht="17.2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</row>
    <row r="834" ht="17.2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ht="17.2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ht="17.2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ht="17.2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</row>
    <row r="838" ht="17.2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</row>
    <row r="839" ht="17.2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</row>
    <row r="840" ht="17.2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ht="17.2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ht="17.2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</row>
    <row r="843" ht="17.2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</row>
    <row r="844" ht="17.2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</row>
    <row r="845" ht="17.2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ht="17.2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ht="17.2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</row>
    <row r="848" ht="17.2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</row>
    <row r="849" ht="17.2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ht="17.2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ht="17.2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</row>
    <row r="852" ht="17.2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ht="17.2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</row>
    <row r="854" ht="17.2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</row>
    <row r="855" ht="17.2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</row>
    <row r="856" ht="17.2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ht="17.2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ht="17.2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ht="17.2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ht="17.2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</row>
    <row r="861" ht="17.2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ht="17.2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</row>
    <row r="863" ht="17.2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</row>
    <row r="864" ht="17.2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ht="17.2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</row>
    <row r="866" ht="17.2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</row>
    <row r="867" ht="17.2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ht="17.2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ht="17.2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</row>
    <row r="870" ht="17.2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ht="17.2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ht="17.2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ht="17.2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ht="17.2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</row>
    <row r="875" ht="17.2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</row>
    <row r="876" ht="17.2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ht="17.2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</row>
    <row r="878" ht="17.2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</row>
    <row r="879" ht="17.2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ht="17.2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ht="17.2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</row>
    <row r="882" ht="17.2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ht="17.2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</row>
    <row r="884" ht="17.2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ht="17.2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ht="17.2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</row>
    <row r="887" ht="17.2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</row>
    <row r="888" ht="17.2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ht="17.2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</row>
    <row r="890" ht="17.2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</row>
    <row r="891" ht="17.2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ht="17.2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</row>
    <row r="893" ht="17.2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</row>
    <row r="894" ht="17.2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ht="17.2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</row>
    <row r="896" ht="17.2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ht="17.2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ht="17.2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</row>
    <row r="899" ht="17.2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ht="17.2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ht="17.2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ht="17.2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</row>
    <row r="903" ht="17.2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</row>
    <row r="904" ht="17.2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ht="17.2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</row>
    <row r="906" ht="17.2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ht="17.2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ht="17.2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ht="17.2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</row>
    <row r="910" ht="17.2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ht="17.2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ht="17.2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ht="17.2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ht="17.2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</row>
    <row r="915" ht="17.2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</row>
    <row r="916" ht="17.2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</row>
    <row r="917" ht="17.2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ht="17.2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ht="17.2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ht="17.2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</row>
    <row r="921" ht="17.2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ht="17.2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</row>
    <row r="923" ht="17.2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ht="17.2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ht="17.2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</row>
    <row r="926" ht="17.2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</row>
    <row r="927" ht="17.2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</row>
    <row r="928" ht="17.2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</row>
    <row r="929" ht="17.2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ht="17.2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ht="17.2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ht="17.2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ht="17.2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</row>
    <row r="934" ht="17.2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</row>
    <row r="935" ht="17.2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</row>
    <row r="936" ht="17.2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ht="17.2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ht="17.2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</row>
    <row r="939" ht="17.2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</row>
    <row r="940" ht="17.2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</row>
    <row r="941" ht="17.2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</row>
    <row r="942" ht="17.2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ht="17.2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</row>
    <row r="944" ht="17.2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ht="17.2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</row>
    <row r="946" ht="17.2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</row>
    <row r="947" ht="17.2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</row>
    <row r="948" ht="17.2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49" ht="17.2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ht="17.2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ht="17.2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</row>
    <row r="952" ht="17.2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</row>
    <row r="953" ht="17.2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ht="17.2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</row>
    <row r="955" ht="17.2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</row>
    <row r="956" ht="17.2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</row>
    <row r="957" ht="17.2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ht="17.2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</row>
    <row r="959" ht="17.2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</row>
    <row r="960" ht="17.2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</row>
    <row r="961" ht="17.2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2" ht="17.2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</row>
    <row r="963" ht="17.2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ht="17.2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ht="17.2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</row>
    <row r="966" ht="17.2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</row>
    <row r="967" ht="17.2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</row>
    <row r="968" ht="17.2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</row>
    <row r="969" ht="17.2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</row>
    <row r="970" ht="17.2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ht="17.2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</row>
    <row r="972" ht="17.2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</row>
    <row r="973" ht="17.2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</row>
    <row r="974" ht="17.2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</row>
    <row r="975" ht="17.2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ht="17.2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ht="17.2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</row>
    <row r="978" ht="17.2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</row>
    <row r="979" ht="17.2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</row>
    <row r="980" ht="17.2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</row>
    <row r="981" ht="17.2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</row>
    <row r="982" ht="17.2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</row>
    <row r="983" ht="17.2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ht="17.2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</row>
    <row r="985" ht="17.2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</row>
    <row r="986" ht="17.2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ht="17.2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</row>
    <row r="988" ht="17.2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89" ht="17.2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ht="17.2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</row>
    <row r="991" ht="17.2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</row>
    <row r="992" ht="17.2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</row>
    <row r="993" ht="17.2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</row>
    <row r="994" ht="17.2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</row>
    <row r="995" ht="17.2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</row>
    <row r="996" ht="17.2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ht="17.2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ht="17.2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</row>
    <row r="999" ht="17.2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</row>
    <row r="1000" ht="17.2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</row>
  </sheetData>
  <mergeCells count="1">
    <mergeCell ref="A1:J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25.63"/>
    <col customWidth="1" min="2" max="2" width="10.63"/>
    <col customWidth="1" min="3" max="10" width="5.63"/>
    <col customWidth="1" min="11" max="26" width="9.13"/>
  </cols>
  <sheetData>
    <row r="1" ht="24.75" customHeight="1">
      <c r="A1" s="2" t="s">
        <v>95</v>
      </c>
      <c r="B1" s="3"/>
      <c r="C1" s="3"/>
      <c r="D1" s="3"/>
      <c r="E1" s="3"/>
      <c r="F1" s="3"/>
      <c r="G1" s="3"/>
      <c r="H1" s="3"/>
      <c r="I1" s="3"/>
      <c r="J1" s="5"/>
    </row>
    <row r="2" ht="17.2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ht="17.25" customHeight="1">
      <c r="A3" s="12">
        <f>Inputs!B6+28</f>
        <v>44795</v>
      </c>
      <c r="B3" s="10"/>
      <c r="C3" s="13"/>
      <c r="D3" s="13"/>
      <c r="E3" s="13"/>
      <c r="F3" s="13"/>
      <c r="G3" s="13"/>
      <c r="H3" s="13"/>
      <c r="I3" s="13"/>
      <c r="J3" s="13"/>
    </row>
    <row r="4" ht="17.25" customHeight="1">
      <c r="A4" s="15"/>
      <c r="B4" s="17"/>
      <c r="C4" s="19" t="s">
        <v>22</v>
      </c>
      <c r="D4" s="20"/>
      <c r="E4" s="19" t="s">
        <v>23</v>
      </c>
      <c r="F4" s="20"/>
      <c r="G4" s="19" t="s">
        <v>24</v>
      </c>
      <c r="H4" s="20"/>
      <c r="I4" s="19" t="s">
        <v>25</v>
      </c>
      <c r="J4" s="20"/>
    </row>
    <row r="5" ht="17.25" customHeight="1">
      <c r="A5" s="23" t="s">
        <v>28</v>
      </c>
      <c r="B5" s="23" t="s">
        <v>30</v>
      </c>
      <c r="C5" s="32">
        <f>IF((Inputs!B10="kg"),MROUND((Inputs!B14*0.975),2.5),MROUND((Inputs!B14*0.975),5))</f>
        <v>270</v>
      </c>
      <c r="D5" s="33" t="s">
        <v>96</v>
      </c>
      <c r="E5" s="34"/>
      <c r="F5" s="35"/>
      <c r="G5" s="34"/>
      <c r="H5" s="35"/>
      <c r="I5" s="34"/>
      <c r="J5" s="35"/>
    </row>
    <row r="6" ht="17.25" customHeight="1">
      <c r="A6" s="44" t="s">
        <v>49</v>
      </c>
      <c r="B6" s="44" t="s">
        <v>30</v>
      </c>
      <c r="C6" s="46">
        <f>IF((Inputs!B10="kg"),MROUND((Inputs!B15*0.675),2.5),MROUND((Inputs!B15*0.675),5))</f>
        <v>215</v>
      </c>
      <c r="D6" s="47" t="s">
        <v>98</v>
      </c>
      <c r="E6" s="46">
        <f>IF((Inputs!B10="kg"),MROUND((Inputs!B15*0.7),2.5),MROUND((Inputs!B15*0.7),5))</f>
        <v>220</v>
      </c>
      <c r="F6" s="47" t="s">
        <v>98</v>
      </c>
      <c r="G6" s="46">
        <f>IF((Inputs!B10="kg"),MROUND((Inputs!B15*0.725),2.5),MROUND((Inputs!B15*0.725),5))</f>
        <v>230</v>
      </c>
      <c r="H6" s="47" t="s">
        <v>99</v>
      </c>
      <c r="I6" s="48"/>
      <c r="J6" s="55"/>
    </row>
    <row r="7" ht="17.25" customHeight="1">
      <c r="A7" s="44" t="s">
        <v>100</v>
      </c>
      <c r="B7" s="44" t="s">
        <v>30</v>
      </c>
      <c r="C7" s="46"/>
      <c r="D7" s="47"/>
      <c r="E7" s="46"/>
      <c r="F7" s="47"/>
      <c r="G7" s="46"/>
      <c r="H7" s="47"/>
      <c r="I7" s="48"/>
      <c r="J7" s="55"/>
    </row>
    <row r="8" ht="17.25" customHeight="1">
      <c r="A8" s="51" t="s">
        <v>100</v>
      </c>
      <c r="B8" s="51" t="s">
        <v>30</v>
      </c>
      <c r="C8" s="52"/>
      <c r="D8" s="54"/>
      <c r="E8" s="52"/>
      <c r="F8" s="54"/>
      <c r="G8" s="52"/>
      <c r="H8" s="54"/>
      <c r="I8" s="57"/>
      <c r="J8" s="66"/>
    </row>
    <row r="9" ht="17.25" customHeight="1">
      <c r="A9" s="7"/>
      <c r="B9" s="7"/>
      <c r="C9" s="7"/>
      <c r="D9" s="7"/>
      <c r="E9" s="7"/>
      <c r="F9" s="7"/>
      <c r="G9" s="7"/>
      <c r="H9" s="7"/>
      <c r="I9" s="7"/>
      <c r="J9" s="7"/>
    </row>
    <row r="10" ht="17.25" customHeight="1">
      <c r="A10" s="12">
        <f>A3+2</f>
        <v>44797</v>
      </c>
      <c r="B10" s="10"/>
      <c r="C10" s="13"/>
      <c r="D10" s="13"/>
      <c r="E10" s="13"/>
      <c r="F10" s="13"/>
      <c r="G10" s="13"/>
      <c r="H10" s="13"/>
      <c r="I10" s="13"/>
      <c r="J10" s="13"/>
    </row>
    <row r="11" ht="17.25" customHeight="1">
      <c r="A11" s="13"/>
      <c r="B11" s="17"/>
      <c r="C11" s="19" t="s">
        <v>22</v>
      </c>
      <c r="D11" s="20"/>
      <c r="E11" s="19" t="s">
        <v>23</v>
      </c>
      <c r="F11" s="20"/>
      <c r="G11" s="19" t="s">
        <v>24</v>
      </c>
      <c r="H11" s="20"/>
      <c r="I11" s="19" t="s">
        <v>25</v>
      </c>
      <c r="J11" s="20"/>
    </row>
    <row r="12" ht="17.25" customHeight="1">
      <c r="A12" s="23" t="s">
        <v>50</v>
      </c>
      <c r="B12" s="23" t="s">
        <v>30</v>
      </c>
      <c r="C12" s="32">
        <f>IF((Inputs!B10="kg"),MROUND((Inputs!B13*0.975),2.5),MROUND((Inputs!B13*0.975),5))</f>
        <v>220</v>
      </c>
      <c r="D12" s="33" t="s">
        <v>96</v>
      </c>
      <c r="E12" s="34"/>
      <c r="F12" s="35"/>
      <c r="G12" s="72"/>
      <c r="H12" s="73"/>
      <c r="I12" s="34"/>
      <c r="J12" s="35"/>
    </row>
    <row r="13" ht="17.25" customHeight="1">
      <c r="A13" s="44" t="str">
        <f>Inputs!B18</f>
        <v>Barbell Row</v>
      </c>
      <c r="B13" s="44" t="s">
        <v>30</v>
      </c>
      <c r="C13" s="46"/>
      <c r="D13" s="47" t="s">
        <v>52</v>
      </c>
      <c r="E13" s="46"/>
      <c r="F13" s="47" t="s">
        <v>43</v>
      </c>
      <c r="G13" s="46"/>
      <c r="H13" s="47" t="s">
        <v>43</v>
      </c>
      <c r="I13" s="48"/>
      <c r="J13" s="55"/>
    </row>
    <row r="14" ht="17.25" customHeight="1">
      <c r="A14" s="44" t="str">
        <f>Inputs!B19</f>
        <v>Military Press</v>
      </c>
      <c r="B14" s="44" t="s">
        <v>30</v>
      </c>
      <c r="C14" s="46"/>
      <c r="D14" s="47" t="s">
        <v>52</v>
      </c>
      <c r="E14" s="46"/>
      <c r="F14" s="47" t="s">
        <v>43</v>
      </c>
      <c r="G14" s="46"/>
      <c r="H14" s="47" t="s">
        <v>43</v>
      </c>
      <c r="I14" s="48"/>
      <c r="J14" s="55"/>
    </row>
    <row r="15" ht="17.25" customHeight="1">
      <c r="A15" s="44" t="str">
        <f>Inputs!B20</f>
        <v>Weighted Pull-up</v>
      </c>
      <c r="B15" s="44" t="s">
        <v>30</v>
      </c>
      <c r="C15" s="46"/>
      <c r="D15" s="47" t="s">
        <v>52</v>
      </c>
      <c r="E15" s="46"/>
      <c r="F15" s="47" t="s">
        <v>43</v>
      </c>
      <c r="G15" s="46"/>
      <c r="H15" s="47" t="s">
        <v>43</v>
      </c>
      <c r="I15" s="48"/>
      <c r="J15" s="55"/>
    </row>
    <row r="16" ht="17.25" customHeight="1">
      <c r="A16" s="44" t="s">
        <v>54</v>
      </c>
      <c r="B16" s="44" t="s">
        <v>30</v>
      </c>
      <c r="C16" s="46"/>
      <c r="D16" s="47" t="s">
        <v>86</v>
      </c>
      <c r="E16" s="46"/>
      <c r="F16" s="47" t="s">
        <v>86</v>
      </c>
      <c r="G16" s="46"/>
      <c r="H16" s="47" t="s">
        <v>86</v>
      </c>
      <c r="I16" s="48"/>
      <c r="J16" s="55"/>
    </row>
    <row r="17" ht="17.25" customHeight="1">
      <c r="A17" s="51" t="s">
        <v>55</v>
      </c>
      <c r="B17" s="51" t="s">
        <v>30</v>
      </c>
      <c r="C17" s="52"/>
      <c r="D17" s="54" t="s">
        <v>86</v>
      </c>
      <c r="E17" s="52"/>
      <c r="F17" s="54" t="s">
        <v>86</v>
      </c>
      <c r="G17" s="52"/>
      <c r="H17" s="54" t="s">
        <v>86</v>
      </c>
      <c r="I17" s="57"/>
      <c r="J17" s="66"/>
    </row>
    <row r="18" ht="17.25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17.25" customHeight="1">
      <c r="A19" s="12">
        <f>A10+2</f>
        <v>44799</v>
      </c>
      <c r="B19" s="10"/>
      <c r="C19" s="13"/>
      <c r="D19" s="13"/>
      <c r="E19" s="13"/>
      <c r="F19" s="13"/>
      <c r="G19" s="13"/>
      <c r="H19" s="13"/>
      <c r="I19" s="13"/>
      <c r="J19" s="13"/>
    </row>
    <row r="20" ht="17.25" customHeight="1">
      <c r="A20" s="15"/>
      <c r="B20" s="17"/>
      <c r="C20" s="19" t="s">
        <v>22</v>
      </c>
      <c r="D20" s="20"/>
      <c r="E20" s="19" t="s">
        <v>23</v>
      </c>
      <c r="F20" s="20"/>
      <c r="G20" s="19" t="s">
        <v>24</v>
      </c>
      <c r="H20" s="20"/>
      <c r="I20" s="19" t="s">
        <v>25</v>
      </c>
      <c r="J20" s="20"/>
    </row>
    <row r="21" ht="17.25" customHeight="1">
      <c r="A21" s="23" t="s">
        <v>49</v>
      </c>
      <c r="B21" s="23" t="s">
        <v>30</v>
      </c>
      <c r="C21" s="32">
        <f>IF((Inputs!B10="kg"),MROUND((Inputs!B15*0.975),2.5),MROUND((Inputs!B15*0.975),5))</f>
        <v>305</v>
      </c>
      <c r="D21" s="33" t="s">
        <v>96</v>
      </c>
      <c r="E21" s="34"/>
      <c r="F21" s="35"/>
      <c r="G21" s="34"/>
      <c r="H21" s="35"/>
      <c r="I21" s="34"/>
      <c r="J21" s="35"/>
    </row>
    <row r="22" ht="17.25" customHeight="1">
      <c r="A22" s="44" t="s">
        <v>100</v>
      </c>
      <c r="B22" s="44" t="s">
        <v>30</v>
      </c>
      <c r="C22" s="46"/>
      <c r="D22" s="47"/>
      <c r="E22" s="46"/>
      <c r="F22" s="47"/>
      <c r="G22" s="46"/>
      <c r="H22" s="47"/>
      <c r="I22" s="48"/>
      <c r="J22" s="55"/>
    </row>
    <row r="23" ht="17.25" customHeight="1">
      <c r="A23" s="51" t="s">
        <v>100</v>
      </c>
      <c r="B23" s="51" t="s">
        <v>30</v>
      </c>
      <c r="C23" s="52"/>
      <c r="D23" s="54"/>
      <c r="E23" s="52"/>
      <c r="F23" s="54"/>
      <c r="G23" s="52"/>
      <c r="H23" s="54"/>
      <c r="I23" s="57"/>
      <c r="J23" s="66"/>
    </row>
    <row r="24" ht="17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ht="17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ht="17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ht="17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ht="17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ht="17.2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ht="17.2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ht="17.2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ht="17.2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ht="17.2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ht="17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ht="17.2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ht="17.2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ht="17.2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ht="17.2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ht="17.2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ht="17.2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ht="17.2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ht="17.2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ht="17.2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ht="17.2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ht="17.2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ht="17.2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ht="17.2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ht="17.2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ht="17.2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ht="17.2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ht="17.2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ht="17.2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ht="17.2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ht="17.2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ht="17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ht="17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ht="17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ht="17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ht="17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ht="17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ht="17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ht="17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ht="17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ht="17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ht="17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ht="17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ht="17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ht="17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ht="17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ht="17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ht="17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ht="17.2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ht="17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ht="17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ht="17.2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ht="17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ht="17.2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ht="17.2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ht="17.2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ht="17.2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17.2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ht="17.2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ht="17.2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ht="17.2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ht="17.2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ht="17.2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ht="17.2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ht="17.2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ht="17.2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ht="17.2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ht="17.2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ht="17.2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ht="17.2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ht="17.2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ht="17.2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ht="17.2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ht="17.2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ht="17.2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ht="17.2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ht="17.2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ht="17.2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ht="17.2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ht="17.2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ht="17.2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ht="17.2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ht="17.2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ht="17.2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ht="17.2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ht="17.2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ht="17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ht="17.2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ht="17.2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ht="17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ht="17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ht="17.2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ht="17.2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ht="17.2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ht="17.2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ht="17.2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ht="17.2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ht="17.2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ht="17.2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ht="17.2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ht="17.2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ht="17.2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ht="17.2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ht="17.2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ht="17.2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ht="17.2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ht="17.2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ht="17.2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ht="17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ht="17.2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ht="17.2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ht="17.2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ht="17.2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ht="17.2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ht="17.2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ht="17.2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ht="17.2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ht="17.2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ht="17.2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ht="17.2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ht="17.2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ht="17.2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ht="17.2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ht="17.2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ht="17.2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ht="17.2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ht="17.2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ht="17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ht="17.2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ht="17.2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ht="17.2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ht="17.2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ht="17.2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ht="17.2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ht="17.2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ht="17.2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ht="17.2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ht="17.2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ht="17.2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ht="17.2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ht="17.2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ht="17.2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ht="17.2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ht="17.2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ht="17.2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ht="17.2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ht="17.2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ht="17.2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ht="17.2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ht="17.2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ht="17.2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ht="17.2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ht="17.2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ht="17.2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ht="17.2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ht="17.2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ht="17.2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ht="17.2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ht="17.2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ht="17.2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ht="17.2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ht="17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ht="17.2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ht="17.2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ht="17.2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ht="17.2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ht="17.2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ht="17.2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ht="17.2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ht="17.2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ht="17.2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ht="17.2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ht="17.2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ht="17.2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ht="17.2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ht="17.2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ht="17.2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ht="17.2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ht="17.2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ht="17.2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ht="17.2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ht="17.2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ht="17.2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ht="17.2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ht="17.2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ht="17.2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ht="17.2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ht="17.2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ht="17.2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ht="17.2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ht="17.2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ht="17.2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ht="17.2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ht="17.2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ht="17.2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ht="17.2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ht="17.2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ht="17.2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ht="17.2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ht="17.2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ht="17.2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ht="17.2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ht="17.2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ht="17.2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ht="17.2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ht="17.2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ht="17.2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ht="17.2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ht="17.2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ht="17.2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ht="17.2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ht="17.2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ht="17.2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ht="17.2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ht="17.2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ht="17.2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ht="17.2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ht="17.2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ht="17.2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ht="17.2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ht="17.2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ht="17.2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ht="17.2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ht="17.2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ht="17.2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ht="17.2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ht="17.2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ht="17.2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ht="17.2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ht="17.2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ht="17.2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ht="17.2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ht="17.2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ht="17.2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ht="17.2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ht="17.2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ht="17.2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ht="17.2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ht="17.2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ht="17.2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ht="17.2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ht="17.2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ht="17.2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ht="17.2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ht="17.2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ht="17.2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ht="17.2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ht="17.2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ht="17.2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ht="17.2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ht="17.2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ht="17.2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ht="17.2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ht="17.2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ht="17.2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ht="17.2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ht="17.2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ht="17.2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ht="17.2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ht="17.2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ht="17.2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ht="17.2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ht="17.2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ht="17.2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ht="17.2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ht="17.2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ht="17.2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ht="17.2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ht="17.2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ht="17.2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ht="17.2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ht="17.2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ht="17.2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ht="17.2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ht="17.2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ht="17.2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ht="17.2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ht="17.2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ht="17.2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ht="17.2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ht="17.2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ht="17.2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ht="17.2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ht="17.2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ht="17.2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ht="17.2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ht="17.2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ht="17.2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ht="17.2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ht="17.2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ht="17.2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ht="17.2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ht="17.2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ht="17.2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ht="17.2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ht="17.2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ht="17.2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ht="17.2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ht="17.2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ht="17.2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ht="17.2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ht="17.2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ht="17.2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ht="17.2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ht="17.2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ht="17.2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ht="17.2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ht="17.2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ht="17.2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ht="17.2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ht="17.2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ht="17.2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ht="17.2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ht="17.2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ht="17.2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ht="17.2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ht="17.2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ht="17.2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ht="17.2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ht="17.2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ht="17.2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ht="17.2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ht="17.2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ht="17.2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ht="17.2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ht="17.2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ht="17.2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ht="17.2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ht="17.2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ht="17.2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ht="17.2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ht="17.2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ht="17.2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ht="17.2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ht="17.2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ht="17.2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ht="17.2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ht="17.2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ht="17.2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ht="17.2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ht="17.2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ht="17.2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ht="17.2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ht="17.2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ht="17.2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ht="17.2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ht="17.2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ht="17.2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ht="17.2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ht="17.2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ht="17.2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ht="17.2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ht="17.2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ht="17.2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ht="17.2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ht="17.2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ht="17.2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ht="17.2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ht="17.2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ht="17.2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ht="17.2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ht="17.2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ht="17.2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ht="17.2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ht="17.2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ht="17.2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ht="17.2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ht="17.2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ht="17.2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ht="17.2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ht="17.2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ht="17.2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ht="17.2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ht="17.2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ht="17.2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ht="17.2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ht="17.2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ht="17.2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ht="17.2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ht="17.2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ht="17.2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ht="17.2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ht="17.2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ht="17.2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ht="17.2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ht="17.2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ht="17.2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ht="17.2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ht="17.2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ht="17.2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ht="17.2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ht="17.2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ht="17.2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ht="17.2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ht="17.2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ht="17.2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ht="17.2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ht="17.2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ht="17.2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ht="17.2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ht="17.2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ht="17.2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ht="17.2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ht="17.2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ht="17.2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ht="17.2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ht="17.2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ht="17.2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ht="17.2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ht="17.2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ht="17.2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ht="17.2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ht="17.2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ht="17.2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ht="17.2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ht="17.2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ht="17.2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ht="17.2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ht="17.2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ht="17.2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ht="17.2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ht="17.2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ht="17.2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ht="17.2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ht="17.2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ht="17.2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ht="17.2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ht="17.2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ht="17.2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ht="17.2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ht="17.2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ht="17.2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ht="17.2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ht="17.2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ht="17.2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ht="17.2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ht="17.2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ht="17.2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ht="17.2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ht="17.2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</row>
    <row r="464" ht="17.2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ht="17.2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</row>
    <row r="466" ht="17.2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ht="17.2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ht="17.2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ht="17.2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</row>
    <row r="470" ht="17.2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ht="17.2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ht="17.2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</row>
    <row r="473" ht="17.2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ht="17.2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</row>
    <row r="475" ht="17.2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ht="17.2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ht="17.2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ht="17.2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ht="17.2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ht="17.2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ht="17.2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ht="17.2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ht="17.2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ht="17.2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ht="17.2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ht="17.2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ht="17.2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ht="17.2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ht="17.2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ht="17.2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ht="17.2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ht="17.2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ht="17.2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ht="17.2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ht="17.2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ht="17.2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ht="17.2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ht="17.2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ht="17.2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ht="17.2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ht="17.2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ht="17.2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ht="17.2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ht="17.2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ht="17.2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ht="17.2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ht="17.2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ht="17.2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ht="17.2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ht="17.2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ht="17.2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ht="17.2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ht="17.2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ht="17.2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ht="17.2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ht="17.2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ht="17.2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ht="17.2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ht="17.2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ht="17.2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ht="17.2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ht="17.2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ht="17.2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ht="17.2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ht="17.2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ht="17.2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ht="17.2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ht="17.2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ht="17.2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ht="17.2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ht="17.2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ht="17.2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ht="17.2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ht="17.2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ht="17.2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ht="17.2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ht="17.2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ht="17.2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ht="17.2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ht="17.2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ht="17.2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ht="17.2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ht="17.2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ht="17.2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ht="17.2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ht="17.2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ht="17.2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ht="17.2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ht="17.2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ht="17.2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ht="17.2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ht="17.2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ht="17.2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ht="17.2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ht="17.2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ht="17.2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ht="17.2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ht="17.2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ht="17.2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ht="17.2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ht="17.2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ht="17.2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ht="17.2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ht="17.2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ht="17.2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ht="17.2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ht="17.2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ht="17.2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</row>
    <row r="569" ht="17.2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ht="17.2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ht="17.2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ht="17.2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ht="17.2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ht="17.2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ht="17.2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ht="17.2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</row>
    <row r="577" ht="17.2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ht="17.2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ht="17.2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ht="17.2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ht="17.2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</row>
    <row r="582" ht="17.2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ht="17.2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ht="17.2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</row>
    <row r="585" ht="17.2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ht="17.2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ht="17.2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ht="17.2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ht="17.2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</row>
    <row r="590" ht="17.2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ht="17.2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ht="17.2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ht="17.2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</row>
    <row r="594" ht="17.2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ht="17.2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ht="17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</row>
    <row r="597" ht="17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ht="17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ht="17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</row>
    <row r="600" ht="17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ht="17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ht="17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ht="17.2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ht="17.2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</row>
    <row r="605" ht="17.2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</row>
    <row r="606" ht="17.2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ht="17.2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ht="17.2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</row>
    <row r="609" ht="17.2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ht="17.2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ht="17.2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</row>
    <row r="612" ht="17.2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</row>
    <row r="613" ht="17.2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ht="17.2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ht="17.2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ht="17.2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</row>
    <row r="617" ht="17.2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</row>
    <row r="618" ht="17.2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</row>
    <row r="619" ht="17.2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ht="17.2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ht="17.2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</row>
    <row r="622" ht="17.2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ht="17.2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</row>
    <row r="624" ht="17.2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</row>
    <row r="625" ht="17.2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ht="17.2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</row>
    <row r="627" ht="17.2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</row>
    <row r="628" ht="17.2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ht="17.2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ht="17.2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</row>
    <row r="631" ht="17.2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ht="17.2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ht="17.2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</row>
    <row r="634" ht="17.2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</row>
    <row r="635" ht="17.2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</row>
    <row r="636" ht="17.2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ht="17.2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</row>
    <row r="638" ht="17.2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ht="17.2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ht="17.2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</row>
    <row r="641" ht="17.2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</row>
    <row r="642" ht="17.2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ht="17.2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</row>
    <row r="644" ht="17.2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ht="17.2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ht="17.2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</row>
    <row r="647" ht="17.2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ht="17.2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ht="17.2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</row>
    <row r="650" ht="17.2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ht="17.2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ht="17.2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</row>
    <row r="653" ht="17.2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ht="17.2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ht="17.2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</row>
    <row r="656" ht="17.2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</row>
    <row r="657" ht="17.2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ht="17.2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ht="17.2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</row>
    <row r="660" ht="17.2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</row>
    <row r="661" ht="17.2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ht="17.2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ht="17.2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ht="17.2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ht="17.2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</row>
    <row r="666" ht="17.2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</row>
    <row r="667" ht="17.2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ht="17.2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</row>
    <row r="669" ht="17.2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ht="17.2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</row>
    <row r="671" ht="17.2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</row>
    <row r="672" ht="17.2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ht="17.2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</row>
    <row r="674" ht="17.2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</row>
    <row r="675" ht="17.2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ht="17.2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ht="17.2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</row>
    <row r="678" ht="17.2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ht="17.2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</row>
    <row r="680" ht="17.2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ht="17.2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</row>
    <row r="682" ht="17.2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ht="17.2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ht="17.2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</row>
    <row r="685" ht="17.2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ht="17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ht="17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</row>
    <row r="688" ht="17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</row>
    <row r="689" ht="17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</row>
    <row r="690" ht="17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ht="17.2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</row>
    <row r="692" ht="17.2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ht="17.2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</row>
    <row r="694" ht="17.2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ht="17.2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ht="17.2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ht="17.2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ht="17.2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ht="17.2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</row>
    <row r="700" ht="17.2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</row>
    <row r="701" ht="17.2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</row>
    <row r="702" ht="17.2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ht="17.2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ht="17.2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</row>
    <row r="705" ht="17.2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ht="17.2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ht="17.2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</row>
    <row r="708" ht="17.2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</row>
    <row r="709" ht="17.2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</row>
    <row r="710" ht="17.2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</row>
    <row r="711" ht="17.2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ht="17.2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</row>
    <row r="713" ht="17.2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ht="17.2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ht="17.2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</row>
    <row r="716" ht="17.2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ht="17.2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ht="17.2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</row>
    <row r="719" ht="17.2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ht="17.2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ht="17.2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</row>
    <row r="722" ht="17.2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</row>
    <row r="723" ht="17.2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ht="17.2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</row>
    <row r="725" ht="17.2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</row>
    <row r="726" ht="17.2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ht="17.2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ht="17.2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</row>
    <row r="729" ht="17.2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ht="17.2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ht="17.2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</row>
    <row r="732" ht="17.2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ht="17.2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ht="17.2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</row>
    <row r="735" ht="17.2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ht="17.2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</row>
    <row r="737" ht="17.2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ht="17.2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ht="17.2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</row>
    <row r="740" ht="17.2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</row>
    <row r="741" ht="17.2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ht="17.2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</row>
    <row r="743" ht="17.2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</row>
    <row r="744" ht="17.2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ht="17.2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ht="17.2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</row>
    <row r="747" ht="17.2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ht="17.2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</row>
    <row r="749" ht="17.2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</row>
    <row r="750" ht="17.2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ht="17.2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</row>
    <row r="752" ht="17.2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</row>
    <row r="753" ht="17.2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ht="17.2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ht="17.2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ht="17.2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</row>
    <row r="757" ht="17.2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</row>
    <row r="758" ht="17.2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ht="17.2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ht="17.2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</row>
    <row r="761" ht="17.2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ht="17.2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ht="17.2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ht="17.2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</row>
    <row r="765" ht="17.2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ht="17.2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ht="17.2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</row>
    <row r="768" ht="17.2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</row>
    <row r="769" ht="17.2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ht="17.2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</row>
    <row r="771" ht="17.2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ht="17.2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</row>
    <row r="773" ht="17.2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</row>
    <row r="774" ht="17.2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</row>
    <row r="775" ht="17.2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</row>
    <row r="776" ht="17.2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ht="17.2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ht="17.2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ht="17.2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ht="17.2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ht="17.2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</row>
    <row r="782" ht="17.2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</row>
    <row r="783" ht="17.2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ht="17.2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</row>
    <row r="785" ht="17.2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</row>
    <row r="786" ht="17.2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</row>
    <row r="787" ht="17.2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</row>
    <row r="788" ht="17.2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ht="17.2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ht="17.2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</row>
    <row r="791" ht="17.2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ht="17.2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</row>
    <row r="793" ht="17.2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ht="17.2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ht="17.2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ht="17.2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</row>
    <row r="797" ht="17.2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ht="17.2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</row>
    <row r="799" ht="17.2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ht="17.2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ht="17.2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ht="17.2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ht="17.2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</row>
    <row r="804" ht="17.2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ht="17.2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</row>
    <row r="806" ht="17.2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</row>
    <row r="807" ht="17.2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ht="17.2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</row>
    <row r="809" ht="17.2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</row>
    <row r="810" ht="17.2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ht="17.2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</row>
    <row r="812" ht="17.2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ht="17.2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ht="17.2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</row>
    <row r="815" ht="17.2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ht="17.2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ht="17.2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</row>
    <row r="818" ht="17.2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</row>
    <row r="819" ht="17.2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ht="17.2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</row>
    <row r="821" ht="17.2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ht="17.2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ht="17.2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</row>
    <row r="824" ht="17.2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ht="17.2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</row>
    <row r="826" ht="17.2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</row>
    <row r="827" ht="17.2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</row>
    <row r="828" ht="17.2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ht="17.2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</row>
    <row r="830" ht="17.2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</row>
    <row r="831" ht="17.2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</row>
    <row r="832" ht="17.2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ht="17.2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</row>
    <row r="834" ht="17.2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ht="17.2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ht="17.2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ht="17.2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</row>
    <row r="838" ht="17.2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</row>
    <row r="839" ht="17.2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</row>
    <row r="840" ht="17.2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ht="17.2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ht="17.2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</row>
    <row r="843" ht="17.2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</row>
    <row r="844" ht="17.2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</row>
    <row r="845" ht="17.2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ht="17.2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ht="17.2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</row>
    <row r="848" ht="17.2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</row>
    <row r="849" ht="17.2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ht="17.2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ht="17.2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</row>
    <row r="852" ht="17.2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ht="17.2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</row>
    <row r="854" ht="17.2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</row>
    <row r="855" ht="17.2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</row>
    <row r="856" ht="17.2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ht="17.2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ht="17.2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ht="17.2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ht="17.2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</row>
    <row r="861" ht="17.2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ht="17.2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</row>
    <row r="863" ht="17.2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</row>
    <row r="864" ht="17.2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ht="17.2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</row>
    <row r="866" ht="17.2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</row>
    <row r="867" ht="17.2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ht="17.2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ht="17.2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</row>
    <row r="870" ht="17.2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ht="17.2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ht="17.2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ht="17.2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ht="17.2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</row>
    <row r="875" ht="17.2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</row>
    <row r="876" ht="17.2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ht="17.2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</row>
    <row r="878" ht="17.2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</row>
    <row r="879" ht="17.2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ht="17.2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ht="17.2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</row>
    <row r="882" ht="17.2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ht="17.2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</row>
    <row r="884" ht="17.2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ht="17.2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ht="17.2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</row>
    <row r="887" ht="17.2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</row>
    <row r="888" ht="17.2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ht="17.2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</row>
    <row r="890" ht="17.2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</row>
    <row r="891" ht="17.2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ht="17.2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</row>
    <row r="893" ht="17.2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</row>
    <row r="894" ht="17.2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ht="17.2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</row>
    <row r="896" ht="17.2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ht="17.2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ht="17.2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</row>
    <row r="899" ht="17.2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ht="17.2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ht="17.2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ht="17.2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</row>
    <row r="903" ht="17.2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</row>
    <row r="904" ht="17.2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ht="17.2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</row>
    <row r="906" ht="17.2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ht="17.2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ht="17.2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ht="17.2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</row>
    <row r="910" ht="17.2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ht="17.2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ht="17.2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ht="17.2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ht="17.2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</row>
    <row r="915" ht="17.2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</row>
    <row r="916" ht="17.2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</row>
    <row r="917" ht="17.2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ht="17.2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ht="17.2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ht="17.2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</row>
    <row r="921" ht="17.2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ht="17.2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</row>
    <row r="923" ht="17.2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ht="17.2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ht="17.2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</row>
    <row r="926" ht="17.2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</row>
    <row r="927" ht="17.2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</row>
    <row r="928" ht="17.2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</row>
    <row r="929" ht="17.2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ht="17.2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ht="17.2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ht="17.2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ht="17.2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</row>
    <row r="934" ht="17.2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</row>
    <row r="935" ht="17.2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</row>
    <row r="936" ht="17.2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ht="17.2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ht="17.2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</row>
    <row r="939" ht="17.2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</row>
    <row r="940" ht="17.2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</row>
    <row r="941" ht="17.2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</row>
    <row r="942" ht="17.2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ht="17.2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</row>
    <row r="944" ht="17.2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ht="17.2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</row>
    <row r="946" ht="17.2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</row>
    <row r="947" ht="17.2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</row>
    <row r="948" ht="17.2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49" ht="17.2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ht="17.2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ht="17.2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</row>
    <row r="952" ht="17.2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</row>
    <row r="953" ht="17.2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ht="17.2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</row>
    <row r="955" ht="17.2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</row>
    <row r="956" ht="17.2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</row>
    <row r="957" ht="17.2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ht="17.2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</row>
    <row r="959" ht="17.2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</row>
    <row r="960" ht="17.2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</row>
    <row r="961" ht="17.2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2" ht="17.2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</row>
    <row r="963" ht="17.2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ht="17.2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ht="17.2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</row>
    <row r="966" ht="17.2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</row>
    <row r="967" ht="17.2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</row>
    <row r="968" ht="17.2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</row>
    <row r="969" ht="17.2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</row>
    <row r="970" ht="17.2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ht="17.2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</row>
    <row r="972" ht="17.2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</row>
    <row r="973" ht="17.2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</row>
    <row r="974" ht="17.2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</row>
    <row r="975" ht="17.2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ht="17.2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ht="17.2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</row>
    <row r="978" ht="17.2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</row>
    <row r="979" ht="17.2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</row>
    <row r="980" ht="17.2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</row>
    <row r="981" ht="17.2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</row>
    <row r="982" ht="17.2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</row>
    <row r="983" ht="17.2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ht="17.2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</row>
    <row r="985" ht="17.2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</row>
    <row r="986" ht="17.2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ht="17.2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</row>
    <row r="988" ht="17.2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89" ht="17.2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ht="17.2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</row>
    <row r="991" ht="17.2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</row>
    <row r="992" ht="17.2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</row>
    <row r="993" ht="17.2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</row>
    <row r="994" ht="17.2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</row>
    <row r="995" ht="17.2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</row>
    <row r="996" ht="17.2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ht="17.2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ht="17.2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</row>
    <row r="999" ht="17.2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</row>
    <row r="1000" ht="17.2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</row>
  </sheetData>
  <mergeCells count="1">
    <mergeCell ref="A1:J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3.38"/>
    <col customWidth="1" min="2" max="2" width="8.5"/>
    <col customWidth="1" min="3" max="3" width="10.38"/>
    <col customWidth="1" min="4" max="4" width="14.63"/>
    <col customWidth="1" min="5" max="10" width="8.5"/>
    <col customWidth="1" min="11" max="26" width="9.13"/>
  </cols>
  <sheetData>
    <row r="1" ht="24.75" customHeight="1">
      <c r="A1" s="2" t="s">
        <v>103</v>
      </c>
      <c r="B1" s="3"/>
      <c r="C1" s="3"/>
      <c r="D1" s="3"/>
      <c r="E1" s="3"/>
      <c r="F1" s="3"/>
      <c r="G1" s="3"/>
      <c r="H1" s="3"/>
      <c r="I1" s="3"/>
      <c r="J1" s="5"/>
    </row>
    <row r="2" ht="17.25" customHeight="1">
      <c r="A2" s="7" t="s">
        <v>104</v>
      </c>
      <c r="B2" s="74"/>
      <c r="C2" s="74"/>
      <c r="D2" s="74"/>
      <c r="E2" s="74"/>
      <c r="F2" s="74"/>
      <c r="G2" s="74"/>
      <c r="H2" s="7"/>
      <c r="I2" s="7"/>
      <c r="J2" s="7"/>
    </row>
    <row r="3" ht="17.25" customHeight="1">
      <c r="A3" s="10" t="s">
        <v>105</v>
      </c>
      <c r="H3" s="10"/>
      <c r="I3" s="10"/>
      <c r="J3" s="10"/>
    </row>
    <row r="4" ht="17.25" customHeight="1">
      <c r="A4" s="10" t="s">
        <v>106</v>
      </c>
      <c r="G4" s="10"/>
      <c r="H4" s="10"/>
      <c r="I4" s="10"/>
      <c r="J4" s="10"/>
    </row>
    <row r="5" ht="17.25" customHeight="1">
      <c r="A5" s="10"/>
      <c r="B5" s="10"/>
      <c r="C5" s="10"/>
      <c r="D5" s="10"/>
      <c r="E5" s="10"/>
      <c r="F5" s="10"/>
      <c r="G5" s="10"/>
      <c r="H5" s="10"/>
      <c r="I5" s="10"/>
      <c r="J5" s="10"/>
    </row>
    <row r="6" ht="17.25" customHeight="1">
      <c r="A6" s="10" t="s">
        <v>107</v>
      </c>
      <c r="C6" s="10"/>
      <c r="D6" s="10"/>
      <c r="E6" s="10"/>
      <c r="F6" s="10"/>
      <c r="G6" s="10"/>
      <c r="H6" s="10"/>
      <c r="I6" s="10"/>
      <c r="J6" s="10"/>
    </row>
    <row r="7" ht="17.25" customHeight="1">
      <c r="A7" s="10" t="s">
        <v>108</v>
      </c>
      <c r="H7" s="10"/>
      <c r="I7" s="10"/>
      <c r="J7" s="10"/>
    </row>
    <row r="8" ht="17.25" customHeight="1">
      <c r="A8" s="10"/>
      <c r="B8" s="10"/>
      <c r="C8" s="10"/>
      <c r="D8" s="10"/>
      <c r="E8" s="75"/>
      <c r="F8" s="63"/>
      <c r="G8" s="10"/>
      <c r="H8" s="10"/>
      <c r="I8" s="10"/>
      <c r="J8" s="10"/>
    </row>
    <row r="9" ht="17.25" customHeight="1">
      <c r="A9" s="76" t="s">
        <v>109</v>
      </c>
      <c r="B9" s="77"/>
      <c r="C9" s="77"/>
      <c r="D9" s="77"/>
      <c r="E9" s="78"/>
      <c r="F9" s="26"/>
      <c r="G9" s="10"/>
      <c r="H9" s="10"/>
      <c r="I9" s="10"/>
      <c r="J9" s="10"/>
    </row>
    <row r="10" ht="17.25" customHeight="1">
      <c r="A10" s="79"/>
      <c r="B10" s="80" t="s">
        <v>110</v>
      </c>
      <c r="C10" s="79" t="s">
        <v>111</v>
      </c>
      <c r="D10" s="80" t="s">
        <v>112</v>
      </c>
      <c r="E10" s="81"/>
      <c r="F10" s="26"/>
      <c r="G10" s="10"/>
      <c r="H10" s="10"/>
      <c r="I10" s="10"/>
      <c r="J10" s="10"/>
    </row>
    <row r="11" ht="17.25" customHeight="1">
      <c r="A11" s="44" t="s">
        <v>50</v>
      </c>
      <c r="B11" s="46">
        <f>Inputs!B13</f>
        <v>225</v>
      </c>
      <c r="C11" s="82">
        <v>350.0</v>
      </c>
      <c r="D11" s="83">
        <f t="shared" ref="D11:D13" si="1">C11-B11</f>
        <v>125</v>
      </c>
      <c r="E11" s="84"/>
      <c r="F11" s="10"/>
      <c r="G11" s="10"/>
      <c r="H11" s="10"/>
      <c r="I11" s="10"/>
      <c r="J11" s="10"/>
    </row>
    <row r="12" ht="17.25" customHeight="1">
      <c r="A12" s="44" t="s">
        <v>28</v>
      </c>
      <c r="B12" s="46">
        <f>Inputs!B14</f>
        <v>275</v>
      </c>
      <c r="C12" s="82">
        <v>550.0</v>
      </c>
      <c r="D12" s="83">
        <f t="shared" si="1"/>
        <v>275</v>
      </c>
      <c r="E12" s="85"/>
      <c r="F12" s="10"/>
      <c r="G12" s="10"/>
      <c r="H12" s="10"/>
      <c r="I12" s="10"/>
      <c r="J12" s="10"/>
    </row>
    <row r="13" ht="17.25" customHeight="1">
      <c r="A13" s="51" t="s">
        <v>49</v>
      </c>
      <c r="B13" s="52">
        <f>Inputs!B15</f>
        <v>315</v>
      </c>
      <c r="C13" s="86">
        <v>620.0</v>
      </c>
      <c r="D13" s="83">
        <f t="shared" si="1"/>
        <v>305</v>
      </c>
      <c r="E13" s="63"/>
      <c r="F13" s="10"/>
      <c r="G13" s="10"/>
      <c r="H13" s="10"/>
      <c r="I13" s="10"/>
      <c r="J13" s="10"/>
    </row>
    <row r="14" ht="17.25" customHeight="1">
      <c r="A14" s="7"/>
      <c r="B14" s="7"/>
      <c r="C14" s="7"/>
      <c r="D14" s="64"/>
      <c r="E14" s="10"/>
      <c r="F14" s="10"/>
      <c r="G14" s="10"/>
      <c r="H14" s="10"/>
      <c r="I14" s="10"/>
      <c r="J14" s="10"/>
    </row>
    <row r="15" ht="17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17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ht="17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ht="17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ht="17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ht="17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ht="17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ht="17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ht="17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ht="17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ht="17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ht="17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ht="17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ht="17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ht="17.2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ht="17.2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ht="17.2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ht="17.2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ht="17.2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ht="17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ht="17.2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ht="17.2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ht="17.2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ht="17.2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ht="17.2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ht="17.2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ht="17.2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ht="17.2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ht="17.2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ht="17.2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ht="17.2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ht="17.2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ht="17.2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ht="17.2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ht="17.2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ht="17.2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ht="17.2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ht="17.2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ht="17.2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ht="17.2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ht="17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ht="17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ht="17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ht="17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ht="17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ht="17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ht="17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ht="17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ht="17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ht="17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ht="17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ht="17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ht="17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ht="17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ht="17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ht="17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ht="17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ht="17.2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ht="17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ht="17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ht="17.2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ht="17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ht="17.2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ht="17.2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ht="17.2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ht="17.2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17.2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ht="17.2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ht="17.2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ht="17.2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ht="17.2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ht="17.2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ht="17.2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ht="17.2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ht="17.2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ht="17.2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ht="17.2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ht="17.2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ht="17.2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ht="17.2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ht="17.2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ht="17.2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ht="17.2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ht="17.2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ht="17.2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ht="17.2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ht="17.2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ht="17.2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ht="17.2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ht="17.2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ht="17.2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ht="17.2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ht="17.2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ht="17.2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ht="17.2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ht="17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ht="17.2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ht="17.2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ht="17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ht="17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ht="17.2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ht="17.2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ht="17.2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ht="17.2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ht="17.2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ht="17.2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ht="17.2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ht="17.2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ht="17.2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ht="17.2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ht="17.2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ht="17.2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ht="17.2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ht="17.2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ht="17.2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ht="17.2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ht="17.2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ht="17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ht="17.2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ht="17.2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ht="17.2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ht="17.2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ht="17.2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ht="17.2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ht="17.2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ht="17.2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ht="17.2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ht="17.2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ht="17.2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ht="17.2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ht="17.2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ht="17.2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ht="17.2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ht="17.2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ht="17.2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ht="17.2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ht="17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ht="17.2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ht="17.2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ht="17.2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ht="17.2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ht="17.2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ht="17.2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ht="17.2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ht="17.2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ht="17.2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ht="17.2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ht="17.2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ht="17.2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ht="17.2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ht="17.2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ht="17.2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ht="17.2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ht="17.2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ht="17.2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ht="17.2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ht="17.2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ht="17.2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ht="17.2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ht="17.2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ht="17.2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ht="17.2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ht="17.2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ht="17.2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ht="17.2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ht="17.2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ht="17.2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ht="17.2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ht="17.2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ht="17.2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ht="17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ht="17.2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ht="17.2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ht="17.2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ht="17.2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ht="17.2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ht="17.2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ht="17.2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ht="17.2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ht="17.2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ht="17.2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ht="17.2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ht="17.2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ht="17.2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ht="17.2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ht="17.2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ht="17.2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ht="17.2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ht="17.2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ht="17.2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ht="17.2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ht="17.2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ht="17.2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ht="17.2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ht="17.2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ht="17.2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ht="17.2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ht="17.2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ht="17.2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ht="17.2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ht="17.2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ht="17.2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ht="17.2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ht="17.2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ht="17.2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ht="17.2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ht="17.2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ht="17.2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ht="17.2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ht="17.2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ht="17.2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ht="17.2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ht="17.2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ht="17.2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ht="17.2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ht="17.2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ht="17.2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ht="17.2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ht="17.2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ht="17.2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ht="17.2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ht="17.2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ht="17.2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ht="17.2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ht="17.2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ht="17.2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ht="17.2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ht="17.2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ht="17.2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ht="17.2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ht="17.2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ht="17.2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ht="17.2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ht="17.2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ht="17.2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ht="17.2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ht="17.2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ht="17.2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ht="17.2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ht="17.2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ht="17.2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ht="17.2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ht="17.2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ht="17.2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ht="17.2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ht="17.2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ht="17.2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ht="17.2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ht="17.2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ht="17.2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ht="17.2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ht="17.2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ht="17.2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ht="17.2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ht="17.2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ht="17.2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ht="17.2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ht="17.2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ht="17.2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ht="17.2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ht="17.2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ht="17.2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ht="17.2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ht="17.2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ht="17.2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ht="17.2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ht="17.2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ht="17.2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ht="17.2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ht="17.2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ht="17.2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ht="17.2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ht="17.2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ht="17.2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ht="17.2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ht="17.2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ht="17.2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ht="17.2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ht="17.2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ht="17.2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ht="17.2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ht="17.2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ht="17.2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ht="17.2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ht="17.2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ht="17.2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ht="17.2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ht="17.2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ht="17.2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ht="17.2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ht="17.2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ht="17.2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ht="17.2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ht="17.2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ht="17.2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ht="17.2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ht="17.2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ht="17.2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ht="17.2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ht="17.2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ht="17.2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ht="17.2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ht="17.2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ht="17.2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ht="17.2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ht="17.2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ht="17.2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ht="17.2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ht="17.2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ht="17.2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ht="17.2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ht="17.2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ht="17.2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ht="17.2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ht="17.2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ht="17.2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ht="17.2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ht="17.2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ht="17.2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ht="17.2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ht="17.2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ht="17.2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ht="17.2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ht="17.2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ht="17.2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ht="17.2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ht="17.2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ht="17.2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ht="17.2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ht="17.2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ht="17.2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ht="17.2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ht="17.2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ht="17.2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ht="17.2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ht="17.2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ht="17.2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ht="17.2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ht="17.2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ht="17.2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ht="17.2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ht="17.2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ht="17.2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ht="17.2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ht="17.2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ht="17.2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ht="17.2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ht="17.2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ht="17.2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ht="17.2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ht="17.2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ht="17.2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ht="17.2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ht="17.2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ht="17.2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ht="17.2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ht="17.2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ht="17.2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ht="17.2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ht="17.2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ht="17.2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ht="17.2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ht="17.2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ht="17.2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ht="17.2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ht="17.2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ht="17.2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ht="17.2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ht="17.2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ht="17.2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ht="17.2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ht="17.2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ht="17.2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ht="17.2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ht="17.2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ht="17.2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ht="17.2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ht="17.2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ht="17.2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ht="17.2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ht="17.2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ht="17.2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ht="17.2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ht="17.2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ht="17.2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ht="17.2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ht="17.2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ht="17.2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ht="17.2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ht="17.2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ht="17.2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ht="17.2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ht="17.2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ht="17.2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ht="17.2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ht="17.2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ht="17.2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ht="17.2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ht="17.2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ht="17.2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ht="17.2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ht="17.2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ht="17.2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ht="17.2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ht="17.2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ht="17.2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ht="17.2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ht="17.2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ht="17.2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ht="17.2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ht="17.2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ht="17.2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ht="17.2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ht="17.2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ht="17.2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ht="17.2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ht="17.2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ht="17.2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ht="17.2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ht="17.2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ht="17.2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ht="17.2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ht="17.2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ht="17.2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ht="17.2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ht="17.2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ht="17.2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ht="17.2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ht="17.2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ht="17.2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ht="17.2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ht="17.2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ht="17.2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ht="17.2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ht="17.2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ht="17.2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ht="17.2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ht="17.2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ht="17.2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ht="17.2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ht="17.2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ht="17.2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ht="17.2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ht="17.2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ht="17.2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ht="17.2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ht="17.2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ht="17.2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ht="17.2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</row>
    <row r="464" ht="17.2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ht="17.2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</row>
    <row r="466" ht="17.2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ht="17.2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ht="17.2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ht="17.2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</row>
    <row r="470" ht="17.2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ht="17.2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ht="17.2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</row>
    <row r="473" ht="17.2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ht="17.2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</row>
    <row r="475" ht="17.2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ht="17.2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ht="17.2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ht="17.2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ht="17.2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ht="17.2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ht="17.2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ht="17.2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ht="17.2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ht="17.2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ht="17.2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ht="17.2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ht="17.2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ht="17.2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ht="17.2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ht="17.2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ht="17.2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ht="17.2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ht="17.2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ht="17.2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ht="17.2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ht="17.2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ht="17.2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ht="17.2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ht="17.2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ht="17.2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ht="17.2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ht="17.2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ht="17.2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ht="17.2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ht="17.2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ht="17.2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ht="17.2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ht="17.2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ht="17.2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ht="17.2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ht="17.2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ht="17.2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ht="17.2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ht="17.2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ht="17.2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ht="17.2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ht="17.2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ht="17.2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ht="17.2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ht="17.2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ht="17.2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ht="17.2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ht="17.2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ht="17.2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ht="17.2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ht="17.2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ht="17.2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ht="17.2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ht="17.2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ht="17.2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ht="17.2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ht="17.2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ht="17.2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ht="17.2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ht="17.2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ht="17.2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ht="17.2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ht="17.2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ht="17.2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ht="17.2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ht="17.2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ht="17.2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ht="17.2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ht="17.2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ht="17.2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ht="17.2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ht="17.2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ht="17.2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ht="17.2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ht="17.2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ht="17.2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ht="17.2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ht="17.2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ht="17.2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ht="17.2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ht="17.2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ht="17.2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ht="17.2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ht="17.2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ht="17.2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ht="17.2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ht="17.2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ht="17.2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ht="17.2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ht="17.2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ht="17.2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ht="17.2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ht="17.2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</row>
    <row r="569" ht="17.2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ht="17.2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ht="17.2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ht="17.2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ht="17.2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ht="17.2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ht="17.2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ht="17.2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</row>
    <row r="577" ht="17.2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ht="17.2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ht="17.2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ht="17.2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ht="17.2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</row>
    <row r="582" ht="17.2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ht="17.2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ht="17.2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</row>
    <row r="585" ht="17.2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ht="17.2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ht="17.2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ht="17.2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ht="17.2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</row>
    <row r="590" ht="17.2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ht="17.2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ht="17.2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ht="17.2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</row>
    <row r="594" ht="17.2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ht="17.2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ht="17.2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</row>
    <row r="597" ht="17.2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ht="17.2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ht="17.2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</row>
    <row r="600" ht="17.2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ht="17.2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ht="17.2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ht="17.2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ht="17.2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</row>
    <row r="605" ht="17.2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</row>
    <row r="606" ht="17.2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ht="17.2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ht="17.2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</row>
    <row r="609" ht="17.2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ht="17.2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ht="17.2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</row>
    <row r="612" ht="17.2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</row>
    <row r="613" ht="17.2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ht="17.2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ht="17.2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ht="17.2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</row>
    <row r="617" ht="17.2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</row>
    <row r="618" ht="17.2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</row>
    <row r="619" ht="17.2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ht="17.2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ht="17.2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</row>
    <row r="622" ht="17.2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ht="17.2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</row>
    <row r="624" ht="17.2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</row>
    <row r="625" ht="17.2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ht="17.2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</row>
    <row r="627" ht="17.2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</row>
    <row r="628" ht="17.2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ht="17.2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ht="17.2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</row>
    <row r="631" ht="17.2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ht="17.2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ht="17.2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</row>
    <row r="634" ht="17.2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</row>
    <row r="635" ht="17.2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</row>
    <row r="636" ht="17.2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ht="17.2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</row>
    <row r="638" ht="17.2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ht="17.2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ht="17.2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</row>
    <row r="641" ht="17.2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</row>
    <row r="642" ht="17.2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ht="17.2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</row>
    <row r="644" ht="17.2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ht="17.2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ht="17.2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</row>
    <row r="647" ht="17.2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ht="17.2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ht="17.2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</row>
    <row r="650" ht="17.2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ht="17.2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ht="17.2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</row>
    <row r="653" ht="17.2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ht="17.2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ht="17.2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</row>
    <row r="656" ht="17.2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</row>
    <row r="657" ht="17.2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ht="17.2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ht="17.2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</row>
    <row r="660" ht="17.2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</row>
    <row r="661" ht="17.2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ht="17.2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ht="17.2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ht="17.2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ht="17.2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</row>
    <row r="666" ht="17.2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</row>
    <row r="667" ht="17.2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ht="17.2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</row>
    <row r="669" ht="17.2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ht="17.2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</row>
    <row r="671" ht="17.2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</row>
    <row r="672" ht="17.2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ht="17.2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</row>
    <row r="674" ht="17.2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</row>
    <row r="675" ht="17.2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ht="17.2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ht="17.2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</row>
    <row r="678" ht="17.2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ht="17.2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</row>
    <row r="680" ht="17.2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ht="17.2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</row>
    <row r="682" ht="17.2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ht="17.2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ht="17.2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</row>
    <row r="685" ht="17.2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ht="17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ht="17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</row>
    <row r="688" ht="17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</row>
    <row r="689" ht="17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</row>
    <row r="690" ht="17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ht="17.2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</row>
    <row r="692" ht="17.2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ht="17.2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</row>
    <row r="694" ht="17.2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ht="17.2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ht="17.2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ht="17.2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ht="17.2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ht="17.2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</row>
    <row r="700" ht="17.2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</row>
    <row r="701" ht="17.2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</row>
    <row r="702" ht="17.2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ht="17.2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ht="17.2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</row>
    <row r="705" ht="17.2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ht="17.2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ht="17.2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</row>
    <row r="708" ht="17.2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</row>
    <row r="709" ht="17.2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</row>
    <row r="710" ht="17.2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</row>
    <row r="711" ht="17.2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ht="17.2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</row>
    <row r="713" ht="17.2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ht="17.2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ht="17.2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</row>
    <row r="716" ht="17.2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ht="17.2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ht="17.2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</row>
    <row r="719" ht="17.2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ht="17.2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ht="17.2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</row>
    <row r="722" ht="17.2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</row>
    <row r="723" ht="17.2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ht="17.2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</row>
    <row r="725" ht="17.2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</row>
    <row r="726" ht="17.2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ht="17.2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ht="17.2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</row>
    <row r="729" ht="17.2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ht="17.2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ht="17.2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</row>
    <row r="732" ht="17.2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ht="17.2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ht="17.2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</row>
    <row r="735" ht="17.2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ht="17.2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</row>
    <row r="737" ht="17.2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ht="17.2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ht="17.2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</row>
    <row r="740" ht="17.2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</row>
    <row r="741" ht="17.2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ht="17.2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</row>
    <row r="743" ht="17.2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</row>
    <row r="744" ht="17.2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ht="17.2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ht="17.2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</row>
    <row r="747" ht="17.2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ht="17.2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</row>
    <row r="749" ht="17.2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</row>
    <row r="750" ht="17.2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ht="17.2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</row>
    <row r="752" ht="17.2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</row>
    <row r="753" ht="17.2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ht="17.2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ht="17.2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ht="17.2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</row>
    <row r="757" ht="17.2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</row>
    <row r="758" ht="17.2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ht="17.2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ht="17.2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</row>
    <row r="761" ht="17.2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ht="17.2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ht="17.2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ht="17.2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</row>
    <row r="765" ht="17.2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ht="17.2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ht="17.2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</row>
    <row r="768" ht="17.2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</row>
    <row r="769" ht="17.2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ht="17.2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</row>
    <row r="771" ht="17.2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ht="17.2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</row>
    <row r="773" ht="17.2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</row>
    <row r="774" ht="17.2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</row>
    <row r="775" ht="17.2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</row>
    <row r="776" ht="17.2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ht="17.2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ht="17.2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ht="17.2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ht="17.2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ht="17.2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</row>
    <row r="782" ht="17.2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</row>
    <row r="783" ht="17.2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ht="17.2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</row>
    <row r="785" ht="17.2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</row>
    <row r="786" ht="17.2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</row>
    <row r="787" ht="17.2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</row>
    <row r="788" ht="17.2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ht="17.2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ht="17.2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</row>
    <row r="791" ht="17.2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ht="17.2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</row>
    <row r="793" ht="17.2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ht="17.2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ht="17.2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ht="17.2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</row>
    <row r="797" ht="17.2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ht="17.2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</row>
    <row r="799" ht="17.2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ht="17.2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ht="17.2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ht="17.2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ht="17.2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</row>
    <row r="804" ht="17.2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ht="17.2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</row>
    <row r="806" ht="17.2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</row>
    <row r="807" ht="17.2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ht="17.2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</row>
    <row r="809" ht="17.2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</row>
    <row r="810" ht="17.2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ht="17.2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</row>
    <row r="812" ht="17.2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ht="17.2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ht="17.2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</row>
    <row r="815" ht="17.2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ht="17.2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ht="17.2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</row>
    <row r="818" ht="17.2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</row>
    <row r="819" ht="17.2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ht="17.2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</row>
    <row r="821" ht="17.2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ht="17.2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ht="17.2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</row>
    <row r="824" ht="17.2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ht="17.2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</row>
    <row r="826" ht="17.2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</row>
    <row r="827" ht="17.2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</row>
    <row r="828" ht="17.2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ht="17.2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</row>
    <row r="830" ht="17.2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</row>
    <row r="831" ht="17.2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</row>
    <row r="832" ht="17.2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ht="17.2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</row>
    <row r="834" ht="17.2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ht="17.2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ht="17.2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ht="17.2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</row>
    <row r="838" ht="17.2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</row>
    <row r="839" ht="17.2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</row>
    <row r="840" ht="17.2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ht="17.2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ht="17.2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</row>
    <row r="843" ht="17.2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</row>
    <row r="844" ht="17.2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</row>
    <row r="845" ht="17.2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ht="17.2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ht="17.2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</row>
    <row r="848" ht="17.2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</row>
    <row r="849" ht="17.2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ht="17.2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ht="17.2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</row>
    <row r="852" ht="17.2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ht="17.2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</row>
    <row r="854" ht="17.2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</row>
    <row r="855" ht="17.2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</row>
    <row r="856" ht="17.2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ht="17.2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ht="17.2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ht="17.2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ht="17.2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</row>
    <row r="861" ht="17.2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ht="17.2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</row>
    <row r="863" ht="17.2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</row>
    <row r="864" ht="17.2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ht="17.2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</row>
    <row r="866" ht="17.2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</row>
    <row r="867" ht="17.2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ht="17.2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ht="17.2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</row>
    <row r="870" ht="17.2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ht="17.2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ht="17.2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ht="17.2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ht="17.2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</row>
    <row r="875" ht="17.2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</row>
    <row r="876" ht="17.2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ht="17.2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</row>
    <row r="878" ht="17.2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</row>
    <row r="879" ht="17.2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ht="17.2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ht="17.2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</row>
    <row r="882" ht="17.2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ht="17.2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</row>
    <row r="884" ht="17.2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ht="17.2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ht="17.2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</row>
    <row r="887" ht="17.2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</row>
    <row r="888" ht="17.2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ht="17.2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</row>
    <row r="890" ht="17.2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</row>
    <row r="891" ht="17.2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ht="17.2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</row>
    <row r="893" ht="17.2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</row>
    <row r="894" ht="17.2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ht="17.2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</row>
    <row r="896" ht="17.2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ht="17.2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ht="17.2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</row>
    <row r="899" ht="17.2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ht="17.2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ht="17.2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ht="17.2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</row>
    <row r="903" ht="17.2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</row>
    <row r="904" ht="17.2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ht="17.2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</row>
    <row r="906" ht="17.2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ht="17.2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ht="17.2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ht="17.2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</row>
    <row r="910" ht="17.2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ht="17.2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ht="17.2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ht="17.2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ht="17.2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</row>
    <row r="915" ht="17.2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</row>
    <row r="916" ht="17.2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</row>
    <row r="917" ht="17.2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ht="17.2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ht="17.2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ht="17.2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</row>
    <row r="921" ht="17.2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ht="17.2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</row>
    <row r="923" ht="17.2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ht="17.2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ht="17.2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</row>
    <row r="926" ht="17.2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</row>
    <row r="927" ht="17.2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</row>
    <row r="928" ht="17.2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</row>
    <row r="929" ht="17.2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ht="17.2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ht="17.2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ht="17.2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ht="17.2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</row>
    <row r="934" ht="17.2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</row>
    <row r="935" ht="17.2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</row>
    <row r="936" ht="17.2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ht="17.2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ht="17.2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</row>
    <row r="939" ht="17.2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</row>
    <row r="940" ht="17.2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</row>
    <row r="941" ht="17.2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</row>
    <row r="942" ht="17.2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ht="17.2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</row>
    <row r="944" ht="17.2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ht="17.2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</row>
    <row r="946" ht="17.2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</row>
    <row r="947" ht="17.2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</row>
    <row r="948" ht="17.2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49" ht="17.2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ht="17.2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ht="17.2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</row>
    <row r="952" ht="17.2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</row>
    <row r="953" ht="17.2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ht="17.2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</row>
    <row r="955" ht="17.2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</row>
    <row r="956" ht="17.2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</row>
    <row r="957" ht="17.2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ht="17.2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</row>
    <row r="959" ht="17.2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</row>
    <row r="960" ht="17.2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</row>
    <row r="961" ht="17.2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2" ht="17.2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</row>
    <row r="963" ht="17.2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ht="17.2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ht="17.2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</row>
    <row r="966" ht="17.2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</row>
    <row r="967" ht="17.2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</row>
    <row r="968" ht="17.2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</row>
    <row r="969" ht="17.2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</row>
    <row r="970" ht="17.2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ht="17.2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</row>
    <row r="972" ht="17.2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</row>
    <row r="973" ht="17.2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</row>
    <row r="974" ht="17.2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</row>
    <row r="975" ht="17.2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ht="17.2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ht="17.2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</row>
    <row r="978" ht="17.2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</row>
    <row r="979" ht="17.2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</row>
    <row r="980" ht="17.2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</row>
    <row r="981" ht="17.2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</row>
    <row r="982" ht="17.2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</row>
    <row r="983" ht="17.2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ht="17.2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</row>
    <row r="985" ht="17.2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</row>
    <row r="986" ht="17.2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ht="17.2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</row>
    <row r="988" ht="17.2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89" ht="17.2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ht="17.2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</row>
    <row r="991" ht="17.2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</row>
    <row r="992" ht="17.2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</row>
    <row r="993" ht="17.2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</row>
    <row r="994" ht="17.2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</row>
    <row r="995" ht="17.2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</row>
    <row r="996" ht="17.2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ht="17.2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ht="17.2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</row>
    <row r="999" ht="17.2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</row>
    <row r="1000" ht="17.2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</row>
  </sheetData>
  <mergeCells count="7">
    <mergeCell ref="A1:J1"/>
    <mergeCell ref="A2:G2"/>
    <mergeCell ref="A3:G3"/>
    <mergeCell ref="A4:F4"/>
    <mergeCell ref="A6:B6"/>
    <mergeCell ref="A7:G7"/>
    <mergeCell ref="A9:D9"/>
  </mergeCells>
  <drawing r:id="rId1"/>
</worksheet>
</file>